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6.10.2026\"/>
    </mc:Choice>
  </mc:AlternateContent>
  <bookViews>
    <workbookView xWindow="0" yWindow="120" windowWidth="19155" windowHeight="11760" activeTab="3"/>
  </bookViews>
  <sheets>
    <sheet name="прил 1" sheetId="1" r:id="rId1"/>
    <sheet name="прил 2" sheetId="2" r:id="rId2"/>
    <sheet name="прил3" sheetId="4" r:id="rId3"/>
    <sheet name="прил 4" sheetId="3" r:id="rId4"/>
  </sheets>
  <definedNames>
    <definedName name="_xlnm._FilterDatabase" localSheetId="2" hidden="1">прил3!$E$1:$E$126</definedName>
  </definedNames>
  <calcPr calcId="162913"/>
</workbook>
</file>

<file path=xl/calcChain.xml><?xml version="1.0" encoding="utf-8"?>
<calcChain xmlns="http://schemas.openxmlformats.org/spreadsheetml/2006/main">
  <c r="C48" i="1" l="1"/>
  <c r="E71" i="1"/>
  <c r="D70" i="1"/>
  <c r="D69" i="1" s="1"/>
  <c r="C70" i="1"/>
  <c r="D13" i="1"/>
  <c r="E70" i="1" l="1"/>
  <c r="C69" i="1"/>
  <c r="E69" i="1" s="1"/>
  <c r="H108" i="4"/>
  <c r="I108" i="4" s="1"/>
  <c r="G108" i="4"/>
  <c r="H106" i="4"/>
  <c r="H105" i="4" s="1"/>
  <c r="G106" i="4"/>
  <c r="I107" i="4"/>
  <c r="I109" i="4"/>
  <c r="H100" i="4"/>
  <c r="H95" i="4"/>
  <c r="I95" i="4" s="1"/>
  <c r="G95" i="4"/>
  <c r="H93" i="4"/>
  <c r="G93" i="4"/>
  <c r="I94" i="4"/>
  <c r="I96" i="4"/>
  <c r="H74" i="4"/>
  <c r="G74" i="4"/>
  <c r="I74" i="4" s="1"/>
  <c r="H76" i="4"/>
  <c r="H73" i="4" s="1"/>
  <c r="I75" i="4"/>
  <c r="I77" i="4"/>
  <c r="I76" i="4" s="1"/>
  <c r="G76" i="4"/>
  <c r="G44" i="4"/>
  <c r="G43" i="4" s="1"/>
  <c r="H44" i="4"/>
  <c r="H43" i="4" s="1"/>
  <c r="E14" i="1"/>
  <c r="E15" i="1"/>
  <c r="E17" i="1"/>
  <c r="D12" i="1"/>
  <c r="D50" i="1"/>
  <c r="C50" i="1"/>
  <c r="C49" i="1" s="1"/>
  <c r="E51" i="1"/>
  <c r="E52" i="1"/>
  <c r="C13" i="1"/>
  <c r="I58" i="4"/>
  <c r="H57" i="4"/>
  <c r="G57" i="4"/>
  <c r="G54" i="4" s="1"/>
  <c r="I27" i="4"/>
  <c r="H24" i="4"/>
  <c r="H23" i="4" s="1"/>
  <c r="G24" i="4"/>
  <c r="I103" i="4"/>
  <c r="H102" i="4"/>
  <c r="G102" i="4"/>
  <c r="H35" i="4"/>
  <c r="H34" i="4" s="1"/>
  <c r="H33" i="4" s="1"/>
  <c r="I25" i="4"/>
  <c r="I26" i="4"/>
  <c r="I37" i="4"/>
  <c r="I42" i="4"/>
  <c r="I45" i="4"/>
  <c r="I50" i="4"/>
  <c r="I55" i="4"/>
  <c r="I56" i="4"/>
  <c r="I63" i="4"/>
  <c r="I70" i="4"/>
  <c r="I72" i="4"/>
  <c r="I83" i="4"/>
  <c r="I88" i="4"/>
  <c r="I89" i="4"/>
  <c r="I92" i="4"/>
  <c r="I101" i="4"/>
  <c r="I117" i="4"/>
  <c r="I119" i="4"/>
  <c r="I124" i="4"/>
  <c r="H123" i="4"/>
  <c r="H122" i="4" s="1"/>
  <c r="H121" i="4" s="1"/>
  <c r="H120" i="4" s="1"/>
  <c r="H118" i="4"/>
  <c r="H116" i="4"/>
  <c r="H115" i="4" s="1"/>
  <c r="H91" i="4"/>
  <c r="H90" i="4" s="1"/>
  <c r="H87" i="4"/>
  <c r="H86" i="4" s="1"/>
  <c r="H82" i="4"/>
  <c r="H81" i="4" s="1"/>
  <c r="H80" i="4" s="1"/>
  <c r="H79" i="4" s="1"/>
  <c r="H71" i="4"/>
  <c r="H69" i="4"/>
  <c r="H68" i="4" s="1"/>
  <c r="H62" i="4"/>
  <c r="H61" i="4" s="1"/>
  <c r="H49" i="4"/>
  <c r="H48" i="4" s="1"/>
  <c r="H41" i="4"/>
  <c r="H40" i="4" s="1"/>
  <c r="H31" i="4"/>
  <c r="H29" i="4"/>
  <c r="H19" i="4"/>
  <c r="H18" i="4" s="1"/>
  <c r="H17" i="4" s="1"/>
  <c r="G118" i="4"/>
  <c r="G116" i="4"/>
  <c r="G115" i="4" s="1"/>
  <c r="G91" i="4"/>
  <c r="G87" i="4"/>
  <c r="G36" i="4"/>
  <c r="G35" i="4" s="1"/>
  <c r="G34" i="4" s="1"/>
  <c r="G33" i="4" s="1"/>
  <c r="G31" i="4"/>
  <c r="F13" i="2"/>
  <c r="E31" i="2"/>
  <c r="G30" i="2"/>
  <c r="G29" i="2" s="1"/>
  <c r="F29" i="2"/>
  <c r="E29" i="2"/>
  <c r="E13" i="2"/>
  <c r="G16" i="2"/>
  <c r="D67" i="1"/>
  <c r="D65" i="1"/>
  <c r="D62" i="1"/>
  <c r="D61" i="1" s="1"/>
  <c r="D59" i="1"/>
  <c r="D58" i="1" s="1"/>
  <c r="D56" i="1"/>
  <c r="D55" i="1" s="1"/>
  <c r="D46" i="1"/>
  <c r="D45" i="1" s="1"/>
  <c r="D44" i="1" s="1"/>
  <c r="D39" i="1"/>
  <c r="D37" i="1"/>
  <c r="D33" i="1"/>
  <c r="D32" i="1" s="1"/>
  <c r="D30" i="1"/>
  <c r="D28" i="1"/>
  <c r="D25" i="1"/>
  <c r="D19" i="1"/>
  <c r="D18" i="1" s="1"/>
  <c r="E50" i="1" l="1"/>
  <c r="D49" i="1"/>
  <c r="D48" i="1" s="1"/>
  <c r="E48" i="1" s="1"/>
  <c r="E13" i="1"/>
  <c r="H104" i="4"/>
  <c r="I93" i="4"/>
  <c r="G73" i="4"/>
  <c r="I106" i="4"/>
  <c r="G105" i="4"/>
  <c r="G104" i="4" s="1"/>
  <c r="I73" i="4"/>
  <c r="I102" i="4"/>
  <c r="H60" i="4"/>
  <c r="I31" i="4"/>
  <c r="I28" i="4" s="1"/>
  <c r="I57" i="4"/>
  <c r="D64" i="1"/>
  <c r="H28" i="4"/>
  <c r="H22" i="4" s="1"/>
  <c r="H54" i="4"/>
  <c r="H53" i="4" s="1"/>
  <c r="H52" i="4" s="1"/>
  <c r="H51" i="4" s="1"/>
  <c r="I24" i="4"/>
  <c r="H16" i="4"/>
  <c r="I33" i="4"/>
  <c r="H99" i="4"/>
  <c r="H98" i="4" s="1"/>
  <c r="H97" i="4" s="1"/>
  <c r="I118" i="4"/>
  <c r="I91" i="4"/>
  <c r="H39" i="4"/>
  <c r="H114" i="4"/>
  <c r="H112" i="4" s="1"/>
  <c r="I87" i="4"/>
  <c r="I115" i="4"/>
  <c r="I35" i="4"/>
  <c r="G114" i="4"/>
  <c r="I116" i="4"/>
  <c r="I36" i="4"/>
  <c r="I34" i="4"/>
  <c r="D36" i="1"/>
  <c r="D27" i="1"/>
  <c r="D24" i="1" s="1"/>
  <c r="H85" i="4"/>
  <c r="H84" i="4" s="1"/>
  <c r="H67" i="4"/>
  <c r="H47" i="4"/>
  <c r="H46" i="4"/>
  <c r="E49" i="1" l="1"/>
  <c r="I105" i="4"/>
  <c r="I104" i="4" s="1"/>
  <c r="D54" i="1"/>
  <c r="D53" i="1" s="1"/>
  <c r="H113" i="4"/>
  <c r="I114" i="4"/>
  <c r="H66" i="4"/>
  <c r="G113" i="4"/>
  <c r="H111" i="4"/>
  <c r="G112" i="4"/>
  <c r="G111" i="4" s="1"/>
  <c r="G110" i="4" s="1"/>
  <c r="H38" i="4"/>
  <c r="C12" i="1"/>
  <c r="H21" i="4"/>
  <c r="F20" i="2"/>
  <c r="E20" i="2"/>
  <c r="G69" i="4"/>
  <c r="G71" i="4"/>
  <c r="I71" i="4" s="1"/>
  <c r="I54" i="4"/>
  <c r="F22" i="2"/>
  <c r="E22" i="2"/>
  <c r="G24" i="2"/>
  <c r="C59" i="1"/>
  <c r="C58" i="1" s="1"/>
  <c r="E60" i="1"/>
  <c r="G90" i="4"/>
  <c r="I90" i="4" s="1"/>
  <c r="G49" i="4"/>
  <c r="I49" i="4" s="1"/>
  <c r="G41" i="4"/>
  <c r="E17" i="3"/>
  <c r="G29" i="4"/>
  <c r="G28" i="4" s="1"/>
  <c r="C65" i="1"/>
  <c r="E66" i="1"/>
  <c r="E18" i="2"/>
  <c r="E25" i="2"/>
  <c r="F18" i="2"/>
  <c r="F25" i="2"/>
  <c r="F31" i="2"/>
  <c r="G14" i="2"/>
  <c r="G15" i="2"/>
  <c r="G19" i="2"/>
  <c r="G21" i="2"/>
  <c r="G23" i="2"/>
  <c r="G26" i="2"/>
  <c r="G27" i="2"/>
  <c r="G28" i="2"/>
  <c r="G32" i="2"/>
  <c r="G82" i="4"/>
  <c r="I82" i="4" s="1"/>
  <c r="E57" i="1"/>
  <c r="C56" i="1"/>
  <c r="C55" i="1" s="1"/>
  <c r="I113" i="4" l="1"/>
  <c r="F12" i="2"/>
  <c r="E12" i="2"/>
  <c r="H15" i="4"/>
  <c r="H78" i="4"/>
  <c r="G40" i="4"/>
  <c r="I41" i="4"/>
  <c r="H65" i="4"/>
  <c r="H64" i="4" s="1"/>
  <c r="H59" i="4" s="1"/>
  <c r="I112" i="4"/>
  <c r="G68" i="4"/>
  <c r="I68" i="4" s="1"/>
  <c r="I69" i="4"/>
  <c r="I44" i="4"/>
  <c r="I43" i="4" s="1"/>
  <c r="H110" i="4"/>
  <c r="I110" i="4" s="1"/>
  <c r="I111" i="4"/>
  <c r="E59" i="1"/>
  <c r="E58" i="1"/>
  <c r="G22" i="2"/>
  <c r="G31" i="2"/>
  <c r="E65" i="1"/>
  <c r="G20" i="2"/>
  <c r="E56" i="1"/>
  <c r="E55" i="1" s="1"/>
  <c r="G18" i="2"/>
  <c r="G25" i="2"/>
  <c r="G17" i="2"/>
  <c r="G67" i="4" l="1"/>
  <c r="I67" i="4" s="1"/>
  <c r="H14" i="4"/>
  <c r="G39" i="4"/>
  <c r="I40" i="4"/>
  <c r="G13" i="2"/>
  <c r="G48" i="4"/>
  <c r="G86" i="4"/>
  <c r="I20" i="4"/>
  <c r="G123" i="4"/>
  <c r="G99" i="4"/>
  <c r="I99" i="4" s="1"/>
  <c r="G81" i="4"/>
  <c r="G62" i="4"/>
  <c r="G61" i="4" s="1"/>
  <c r="G19" i="4"/>
  <c r="C67" i="1"/>
  <c r="C64" i="1" s="1"/>
  <c r="C62" i="1"/>
  <c r="C61" i="1" s="1"/>
  <c r="C54" i="1" s="1"/>
  <c r="C53" i="1" s="1"/>
  <c r="C46" i="1"/>
  <c r="C45" i="1" s="1"/>
  <c r="C44" i="1" s="1"/>
  <c r="D42" i="1"/>
  <c r="D41" i="1" s="1"/>
  <c r="D35" i="1" s="1"/>
  <c r="D11" i="1" s="1"/>
  <c r="C42" i="1"/>
  <c r="C41" i="1" s="1"/>
  <c r="C39" i="1"/>
  <c r="C37" i="1"/>
  <c r="C33" i="1"/>
  <c r="C32" i="1" s="1"/>
  <c r="C30" i="1"/>
  <c r="C28" i="1"/>
  <c r="C25" i="1"/>
  <c r="C19" i="1"/>
  <c r="E20" i="1"/>
  <c r="E21" i="1"/>
  <c r="E22" i="1"/>
  <c r="E23" i="1"/>
  <c r="E26" i="1"/>
  <c r="E29" i="1"/>
  <c r="E31" i="1"/>
  <c r="E34" i="1"/>
  <c r="E38" i="1"/>
  <c r="E40" i="1"/>
  <c r="E43" i="1"/>
  <c r="E47" i="1"/>
  <c r="E63" i="1"/>
  <c r="E68" i="1"/>
  <c r="C18" i="1" l="1"/>
  <c r="E18" i="1" s="1"/>
  <c r="E19" i="1"/>
  <c r="D72" i="1"/>
  <c r="G66" i="4"/>
  <c r="I66" i="4" s="1"/>
  <c r="G18" i="4"/>
  <c r="I18" i="4" s="1"/>
  <c r="I19" i="4"/>
  <c r="G122" i="4"/>
  <c r="I123" i="4"/>
  <c r="I100" i="4"/>
  <c r="G46" i="4"/>
  <c r="I46" i="4" s="1"/>
  <c r="I48" i="4"/>
  <c r="G80" i="4"/>
  <c r="I80" i="4" s="1"/>
  <c r="I81" i="4"/>
  <c r="G85" i="4"/>
  <c r="I86" i="4"/>
  <c r="I62" i="4"/>
  <c r="I61" i="4" s="1"/>
  <c r="H13" i="4"/>
  <c r="E67" i="1"/>
  <c r="E64" i="1"/>
  <c r="G12" i="2"/>
  <c r="G23" i="4"/>
  <c r="E41" i="1"/>
  <c r="E25" i="1"/>
  <c r="C27" i="1"/>
  <c r="C24" i="1" s="1"/>
  <c r="G47" i="4"/>
  <c r="I47" i="4" s="1"/>
  <c r="E46" i="1"/>
  <c r="E39" i="1"/>
  <c r="C36" i="1"/>
  <c r="C35" i="1" s="1"/>
  <c r="E62" i="1"/>
  <c r="E42" i="1"/>
  <c r="E30" i="1"/>
  <c r="E37" i="1"/>
  <c r="E61" i="1"/>
  <c r="E33" i="1"/>
  <c r="E32" i="1"/>
  <c r="E28" i="1"/>
  <c r="I85" i="4" l="1"/>
  <c r="G84" i="4"/>
  <c r="C11" i="1"/>
  <c r="E11" i="1" s="1"/>
  <c r="G65" i="4"/>
  <c r="G79" i="4"/>
  <c r="I79" i="4" s="1"/>
  <c r="G17" i="4"/>
  <c r="I17" i="4" s="1"/>
  <c r="I23" i="4"/>
  <c r="I22" i="4" s="1"/>
  <c r="G22" i="4"/>
  <c r="G121" i="4"/>
  <c r="I122" i="4"/>
  <c r="I84" i="4"/>
  <c r="G98" i="4"/>
  <c r="G97" i="4" s="1"/>
  <c r="G38" i="4"/>
  <c r="I38" i="4" s="1"/>
  <c r="I39" i="4"/>
  <c r="E54" i="1"/>
  <c r="E44" i="1"/>
  <c r="C16" i="3"/>
  <c r="G53" i="4"/>
  <c r="I53" i="4" s="1"/>
  <c r="G60" i="4"/>
  <c r="E27" i="1"/>
  <c r="E24" i="1"/>
  <c r="E35" i="1"/>
  <c r="E36" i="1"/>
  <c r="E12" i="1"/>
  <c r="E45" i="1"/>
  <c r="I65" i="4" l="1"/>
  <c r="G64" i="4"/>
  <c r="I64" i="4" s="1"/>
  <c r="C72" i="1"/>
  <c r="G16" i="4"/>
  <c r="I16" i="4" s="1"/>
  <c r="I121" i="4"/>
  <c r="G120" i="4"/>
  <c r="I120" i="4" s="1"/>
  <c r="I60" i="4"/>
  <c r="I98" i="4"/>
  <c r="I97" i="4" s="1"/>
  <c r="G21" i="4"/>
  <c r="E53" i="1"/>
  <c r="C15" i="3"/>
  <c r="G52" i="4"/>
  <c r="G59" i="4" l="1"/>
  <c r="I59" i="4" s="1"/>
  <c r="G15" i="4"/>
  <c r="G51" i="4"/>
  <c r="I51" i="4" s="1"/>
  <c r="I52" i="4"/>
  <c r="G78" i="4"/>
  <c r="I78" i="4" s="1"/>
  <c r="I21" i="4"/>
  <c r="E72" i="1"/>
  <c r="E33" i="2"/>
  <c r="C14" i="3"/>
  <c r="G14" i="4" l="1"/>
  <c r="G13" i="4" s="1"/>
  <c r="I15" i="4"/>
  <c r="D33" i="2"/>
  <c r="D20" i="3"/>
  <c r="D19" i="3" s="1"/>
  <c r="D18" i="3" s="1"/>
  <c r="D16" i="3"/>
  <c r="E16" i="3" s="1"/>
  <c r="I14" i="4" l="1"/>
  <c r="D15" i="3"/>
  <c r="E15" i="3" s="1"/>
  <c r="I13" i="4"/>
  <c r="E21" i="3" l="1"/>
  <c r="C20" i="3"/>
  <c r="E20" i="3" s="1"/>
  <c r="D13" i="3"/>
  <c r="D12" i="3" s="1"/>
  <c r="D14" i="3"/>
  <c r="E14" i="3" s="1"/>
  <c r="C19" i="3" l="1"/>
  <c r="E19" i="3" s="1"/>
  <c r="C18" i="3" l="1"/>
  <c r="E18" i="3" s="1"/>
  <c r="C13" i="3"/>
  <c r="C12" i="3" l="1"/>
  <c r="E12" i="3" s="1"/>
  <c r="E13" i="3"/>
</calcChain>
</file>

<file path=xl/sharedStrings.xml><?xml version="1.0" encoding="utf-8"?>
<sst xmlns="http://schemas.openxmlformats.org/spreadsheetml/2006/main" count="805" uniqueCount="333">
  <si>
    <t>Доходы бюджета</t>
  </si>
  <si>
    <t>по кодам классификации доходов бюджета</t>
  </si>
  <si>
    <t>Наименование</t>
  </si>
  <si>
    <t>Код бюджетной</t>
  </si>
  <si>
    <t>классификации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</si>
  <si>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</si>
  <si>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</si>
  <si>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</si>
  <si>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</si>
  <si>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</si>
  <si>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 xml:space="preserve">1 01 02000 01 0000 110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</si>
  <si>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</si>
  <si>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1 01 02010 01 0000 110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</si>
  <si>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</si>
  <si>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1 01 02030 01 0000 110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</si>
  <si>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</si>
  <si>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</si>
  <si>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</si>
  <si>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</si>
  <si>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</si>
  <si>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</si>
  <si>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 xml:space="preserve">Доходы от уплаты акцизов на моторные масла для дизельных и (или) карбюраторных 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</si>
  <si>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</si>
  <si>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</si>
  <si>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</si>
  <si>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</si>
  <si>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</si>
  <si>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</si>
  <si>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</si>
  <si>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</si>
  <si>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</si>
  <si>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</si>
  <si>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1 06 01030 10 0000 110</t>
  </si>
  <si>
    <t>Земельный налог</t>
  </si>
  <si>
    <t xml:space="preserve">1 06 06000 00 0000 110 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</si>
  <si>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</si>
  <si>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</si>
  <si>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</si>
  <si>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</si>
  <si>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</si>
  <si>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</si>
  <si>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сельских поселений</t>
  </si>
  <si>
    <t>1 06 06043 10 0000 110</t>
  </si>
  <si>
    <t>ГОСУДАРСТВЕННАЯ ПОШЛИНА</t>
  </si>
  <si>
    <t>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</si>
  <si>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</si>
  <si>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</si>
  <si>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</si>
  <si>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</si>
  <si>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</si>
  <si>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</si>
  <si>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</si>
  <si>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</si>
  <si>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 платы за земли после разграничения государственной собственности на землю, а так же средства от продажи права на заключение договоров аренды указанных земельных участков ( за исключением земельных участков бюджетных и автономных учреждений)</t>
  </si>
  <si>
    <t>1 11 05020 00 0000 120</t>
  </si>
  <si>
    <t>Доходы, получаемые в виде арендной платы, а так 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 и автономных  учреждений)</t>
  </si>
  <si>
    <t>1 11 05025 10 0000 120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</si>
  <si>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</si>
  <si>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</si>
  <si>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</si>
  <si>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</si>
  <si>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</si>
  <si>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</si>
  <si>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</si>
  <si>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</si>
  <si>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</si>
  <si>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</si>
  <si>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ОКАЗАНИЯ ПЛАТНЫХ УСЛУГ (РАБОТ) И КОМПЕНСАЦИИ ЗАТРАТ ГОСУДАРСТВА</t>
  </si>
  <si>
    <t>1 13 00000 00 0000 000</t>
  </si>
  <si>
    <t>БЕЗВОЗМЕЗДНЫЕ ПОСТУПЛЕНИЯ</t>
  </si>
  <si>
    <t xml:space="preserve">2 00 00000 00 0000 000 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</si>
  <si>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</si>
  <si>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</si>
  <si>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</si>
  <si>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</si>
  <si>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</si>
  <si>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</si>
  <si>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</si>
  <si>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ВСЕГО ДОХОДОВ:</t>
  </si>
  <si>
    <t>Расходы бюджета</t>
  </si>
  <si>
    <t>по разделам, подразделам классификации расходов бюджета</t>
  </si>
  <si>
    <t>Раздел</t>
  </si>
  <si>
    <t>Наименование расхода</t>
  </si>
  <si>
    <t>План (тыс.руб.)</t>
  </si>
  <si>
    <t>Процент</t>
  </si>
  <si>
    <t xml:space="preserve">исполнения </t>
  </si>
  <si>
    <t>Всего расходов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</si>
  <si>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</si>
  <si>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</si>
  <si>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</si>
  <si>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</si>
  <si>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</si>
  <si>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</si>
  <si>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ЭКОНОМИКА</t>
  </si>
  <si>
    <t>Дорожное хозяйство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</si>
  <si>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</si>
  <si>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</si>
  <si>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</si>
  <si>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</si>
  <si>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СОЦИАЛЬНАЯ ПОЛИТИКА</t>
  </si>
  <si>
    <t xml:space="preserve">Пенсионное обеспечение </t>
  </si>
  <si>
    <t>00</t>
  </si>
  <si>
    <t>01</t>
  </si>
  <si>
    <t>Источники финансирования дефицита бюджета</t>
  </si>
  <si>
    <t>Наименование показателя</t>
  </si>
  <si>
    <t>Факт (тыс.руб.)</t>
  </si>
  <si>
    <t>ИСТОЧНИКИ ВНУТРЕННЕГО ФИНАНСИРОВАНИЯ ДЕФИЦИТОВ БЮДЖЕТОВ</t>
  </si>
  <si>
    <t>000 01 00 00 00 00 0000 000</t>
  </si>
  <si>
    <t>Изменение остатков средств на счетах по учету средств бюджета</t>
  </si>
  <si>
    <t>000 01 05 00 00 00 0000 000</t>
  </si>
  <si>
    <t xml:space="preserve">Увеличение остатков средств бюджетов </t>
  </si>
  <si>
    <t>000 01 05 00 00 00 0000 500</t>
  </si>
  <si>
    <t xml:space="preserve">Увеличение прочих остатков  средств бюджетов </t>
  </si>
  <si>
    <t>000 01 05 02 00 00 0000 500</t>
  </si>
  <si>
    <t xml:space="preserve">Увеличение прочих остатков денежных средств бюджетов </t>
  </si>
  <si>
    <t>000 01 05 02 01 00 0000 510</t>
  </si>
  <si>
    <t xml:space="preserve">Увеличение прочих остатков денежных средств бюджета поселения </t>
  </si>
  <si>
    <t>979 01 05 02 01 10 0000 510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</si>
  <si>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</si>
  <si>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</si>
  <si>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</si>
  <si>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</si>
  <si>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</si>
  <si>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</si>
  <si>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бюджета поселения</t>
  </si>
  <si>
    <t>979 01 05 02 01 10 0000 610</t>
  </si>
  <si>
    <t xml:space="preserve">Расходы бюджета                                                                                                                                                муниципального образования Шварихинское сельское поселение Нолинского района Кировской области </t>
  </si>
  <si>
    <t>по ведомственной структуре расходов бюджета</t>
  </si>
  <si>
    <t>Рас-поря-ди-тель</t>
  </si>
  <si>
    <t>Целевая статья</t>
  </si>
  <si>
    <t>План               (тыс. рублей)</t>
  </si>
  <si>
    <t>Исполнено   (тыс. рублей)</t>
  </si>
  <si>
    <t>Администрация муниципального образования Шварихинского сельского поселения Нолинского района Кировской области</t>
  </si>
  <si>
    <t>Общегосударственные вопросы</t>
  </si>
  <si>
    <t>Обеспечение деятельности органов местного самоуправления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</si>
  <si>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</si>
  <si>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</si>
  <si>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</si>
  <si>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Органы местного самоуправления</t>
  </si>
  <si>
    <t>Иные бюджетные ассигнования</t>
  </si>
  <si>
    <t>Членские взносы в АСМО</t>
  </si>
  <si>
    <t>Национальная оборона</t>
  </si>
  <si>
    <t>Национальная безопасность правоохранительная деятельность</t>
  </si>
  <si>
    <t>Обеспечение деятельности пожарной охраны</t>
  </si>
  <si>
    <t>Расходы на выплаты персоналу в целях обеспечения выполнения функцый государственными (муниципальными) органами, казенными учреждениями, органами управления государственными бюджетными фондами</t>
  </si>
  <si>
    <t>Национальная экономика</t>
  </si>
  <si>
    <t>Дорожное хозяйство (дорожные фонды)</t>
  </si>
  <si>
    <t>Мероприятия в установленной сфере деятельности</t>
  </si>
  <si>
    <t>Жилищно-коммунальное хозяйство</t>
  </si>
  <si>
    <t>Мероприятия в области капитального ремонта жилья</t>
  </si>
  <si>
    <t>Мероприятия в области коммунального хозяйства</t>
  </si>
  <si>
    <t>Мероприятия по уличному освещению</t>
  </si>
  <si>
    <t>Социальная политика</t>
  </si>
  <si>
    <t>Пенсионное обеспечение</t>
  </si>
  <si>
    <t>Доплаты к пенсиям</t>
  </si>
  <si>
    <t>Доплаты к пенсиям муниципальных служащих</t>
  </si>
  <si>
    <t>Социальное обеспечение и иные выплаты населению</t>
  </si>
  <si>
    <t>000</t>
  </si>
  <si>
    <t>0000000000</t>
  </si>
  <si>
    <t>02</t>
  </si>
  <si>
    <t>100</t>
  </si>
  <si>
    <t>04</t>
  </si>
  <si>
    <t>0100000000</t>
  </si>
  <si>
    <t>0100001000</t>
  </si>
  <si>
    <t>0100001030</t>
  </si>
  <si>
    <t>03</t>
  </si>
  <si>
    <t>05</t>
  </si>
  <si>
    <t>09</t>
  </si>
  <si>
    <t>10</t>
  </si>
  <si>
    <t>0100013000</t>
  </si>
  <si>
    <t>0100013010</t>
  </si>
  <si>
    <t>0100051180</t>
  </si>
  <si>
    <t>000000000</t>
  </si>
  <si>
    <t>0200000000</t>
  </si>
  <si>
    <t>0200002120</t>
  </si>
  <si>
    <t>0300000000</t>
  </si>
  <si>
    <t>0500000000</t>
  </si>
  <si>
    <t>0500004000</t>
  </si>
  <si>
    <t>0500004230</t>
  </si>
  <si>
    <t>0500004240</t>
  </si>
  <si>
    <t>0500004250</t>
  </si>
  <si>
    <t>0100008000</t>
  </si>
  <si>
    <t>0100008010</t>
  </si>
  <si>
    <t>200</t>
  </si>
  <si>
    <t>Закупка товаров, работ и услуг для обеспечения государственных (муниципальных) нужд</t>
  </si>
  <si>
    <t>0100014010</t>
  </si>
  <si>
    <t>500</t>
  </si>
  <si>
    <t>800</t>
  </si>
  <si>
    <t>2 02 16001 00 0000 150</t>
  </si>
  <si>
    <t xml:space="preserve"> 2 02 16001 10 0000 150</t>
  </si>
  <si>
    <t>(тыс. руб.)</t>
  </si>
  <si>
    <t>План</t>
  </si>
  <si>
    <t>Факт</t>
  </si>
  <si>
    <t>НАЦИОНАЛЬНАЯ БЕЗОПАСНОСТЬ И ПРАВООХРАНИТЕЛЬНАЯ ДЕЯТЕЛЬНОСТЬ</t>
  </si>
  <si>
    <t xml:space="preserve">Муниципальная программа "Развитие муниципального управления в администрации Шварихинского сельского поселения Нолинского района Кировской области" </t>
  </si>
  <si>
    <t>Муниципальная программа "Развитие муниципального управления в администрации Шварихинского сельского поселения Нолинского района Кировской области"</t>
  </si>
  <si>
    <t xml:space="preserve">Муниципальная программа "Обеспечение бесопасности жизнедеятельности населения в муниципальном образовании Шварихинского сельского поселения Нолинского района Кировской области" </t>
  </si>
  <si>
    <t xml:space="preserve">Муниципальная программа «Развитие транспортной системы в муниципальном образовании Шварихинского сельского поселения Нолинского района Кировской области» </t>
  </si>
  <si>
    <t xml:space="preserve">Муниципальная программа «Развитие жилищно-коммунального хозяйства  в муниципальном образовании Шварихинского сельского поселения Нолинского района Кировской области» </t>
  </si>
  <si>
    <t>Приложение 1</t>
  </si>
  <si>
    <t>муниципального образования Шварихинского сельского поселения                                                                                                                               Нолинского района Кировской области</t>
  </si>
  <si>
    <t>Приложение 2</t>
  </si>
  <si>
    <t>Подраздел</t>
  </si>
  <si>
    <t xml:space="preserve">Процент исполнения </t>
  </si>
  <si>
    <t>муниципального образования Шварихинского сельского поселения                                                                       Нолинского района Кировской области</t>
  </si>
  <si>
    <t>Приложение 4</t>
  </si>
  <si>
    <t>Процент исполнения</t>
  </si>
  <si>
    <t>Вид расхода</t>
  </si>
  <si>
    <t>Приложение 3</t>
  </si>
  <si>
    <t>2 02 40014 00 0000 150</t>
  </si>
  <si>
    <t>2  02 40014 10 0000 150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</si>
  <si>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</si>
  <si>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</si>
  <si>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0100014000</t>
  </si>
  <si>
    <t>Финансовое обеспечение расходных обязательств муниципального образования, возникших при выполнении передаваемых полномочий</t>
  </si>
  <si>
    <t>Мероприятия в сфере градостроительной деятельности</t>
  </si>
  <si>
    <t>Межбюджетные трансферты</t>
  </si>
  <si>
    <t>Финансовое обеспечение деятельности муниципальных учреждений</t>
  </si>
  <si>
    <t>0100002000</t>
  </si>
  <si>
    <t>Финансовое обеспечение расходных обязательств муниципального образования, возникающих при выполнении передаваемых полномочий</t>
  </si>
  <si>
    <t>Организация водоснабжения и водоотведения в границах сельских поселений</t>
  </si>
  <si>
    <t>0500014000</t>
  </si>
  <si>
    <t>0500014030</t>
  </si>
  <si>
    <t>Прочие доходы от оказания платных услуг (работ)</t>
  </si>
  <si>
    <t>1 13 01000 00 0000 130</t>
  </si>
  <si>
    <t>Доходы от оказания платных услуг (работ)</t>
  </si>
  <si>
    <t>Прочие доходы от оказания платных услуг (работ) получателями средств бюджетов сельских поселений</t>
  </si>
  <si>
    <t>1 13 01990 00 0000 130</t>
  </si>
  <si>
    <t>1 13 01995 10 0000 130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</si>
  <si>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</si>
  <si>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</si>
  <si>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Дотации бюджетам сельских поселений на выравнивание бюджетной обеспеченности из бюджетов муниципальных районов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</si>
  <si>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</si>
  <si>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</si>
  <si>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</si>
  <si>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сельских поселений</t>
  </si>
  <si>
    <t>2 02 29999 10 0000 150</t>
  </si>
  <si>
    <t>2 02 29999 00 0000 150</t>
  </si>
  <si>
    <t>2 02 20000 00 0000 150</t>
  </si>
  <si>
    <t>2 02 10000 00 0000 150</t>
  </si>
  <si>
    <t>2 02 30000 00 0000 150</t>
  </si>
  <si>
    <t>2 02 35118 00 0000 150</t>
  </si>
  <si>
    <t>2 02 35118 10 0000 150</t>
  </si>
  <si>
    <t>2 02 40000 00 0000 150</t>
  </si>
  <si>
    <t>2 02 49999 00 0000 150</t>
  </si>
  <si>
    <t>2 02 49999 10 0000 150</t>
  </si>
  <si>
    <t xml:space="preserve">Защита населения и территории от чрезвычайных ситуаций природного и техногенного характера, пожарная безопасность </t>
  </si>
  <si>
    <t>Другие вопросы в области национальной экономики</t>
  </si>
  <si>
    <t>12</t>
  </si>
  <si>
    <t>Обеспечение деятельности муниципальных учреждений и отдельных категорий работников, занимающихся обслуживанием деятельности органов местного самоуправления</t>
  </si>
  <si>
    <t>0100002010</t>
  </si>
  <si>
    <t>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</si>
  <si>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Подготовка сведений о границах населенных пунктов и о границах территориальных зон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</si>
  <si>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</si>
  <si>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</si>
  <si>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1 01 02130 01 0000 110</t>
  </si>
  <si>
    <t>11</t>
  </si>
  <si>
    <t>Резервные фонды</t>
  </si>
  <si>
    <t>07</t>
  </si>
  <si>
    <t>ОБРАЗОВАНИЕ</t>
  </si>
  <si>
    <t>Подготовка и повышение квалификации</t>
  </si>
  <si>
    <t>979</t>
  </si>
  <si>
    <t xml:space="preserve">Муниципальная программа "Развитие муниципального управления в администрации муниципального образования Шварихинского сельского поселения Нолинского района Кировской области" </t>
  </si>
  <si>
    <t>Осуществление внутреннего муниципального финансового контроля и контроля в сфере закупок</t>
  </si>
  <si>
    <t>0100014020</t>
  </si>
  <si>
    <t>Муниципальная программа "Обеспечение безопасности жизнедеятельности населения в муниципальном образовании Шварихинского сельского поселения Нолинского района Кировской области"</t>
  </si>
  <si>
    <t>0200007000</t>
  </si>
  <si>
    <t>Резервный фонд администрации муниципального образования</t>
  </si>
  <si>
    <t>0200007030</t>
  </si>
  <si>
    <t>Комплекс процессных мероприятий</t>
  </si>
  <si>
    <t>01Q0000000</t>
  </si>
  <si>
    <t>Создание условий для развития строительной отрасли</t>
  </si>
  <si>
    <t>01Q5200000</t>
  </si>
  <si>
    <t>01Q5215000</t>
  </si>
  <si>
    <t>01Q5215590</t>
  </si>
  <si>
    <t>01Q52S5590</t>
  </si>
  <si>
    <t>Образование</t>
  </si>
  <si>
    <t>Профессиональная подготовка, переподготовка и повышение квалификации</t>
  </si>
  <si>
    <t>Повышение эффективности деятельности органов местного самоуправления и реализация государственной национальной политики Российской Федерации в Кировской области</t>
  </si>
  <si>
    <t>01Q1400000</t>
  </si>
  <si>
    <t>Софинансирование расходных обязательств, возникших при выполнении полномочий органами местного самоуправления по вопросам местного значения</t>
  </si>
  <si>
    <t>01Q1415000</t>
  </si>
  <si>
    <t>Подготовка и повышение квалификации лиц, замещающих муниципальные должности, и муниципальных служащих</t>
  </si>
  <si>
    <t>01Q1415560</t>
  </si>
  <si>
    <t>01Q14S5560</t>
  </si>
  <si>
    <t>0</t>
  </si>
  <si>
    <t xml:space="preserve">  ПРОЧИЕ НЕНАЛОГОВЫЕ ДОХОДЫ</t>
  </si>
  <si>
    <t xml:space="preserve"> 1 17 00000 00 0000 000</t>
  </si>
  <si>
    <t>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</si>
  <si>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 xml:space="preserve">  Мероприятия в области пожарной безопасности</t>
  </si>
  <si>
    <t xml:space="preserve">  Закупка товаров, работ и услуг для обеспечения государственных (муниципальных) нужд</t>
  </si>
  <si>
    <t>0200004310</t>
  </si>
  <si>
    <t xml:space="preserve">  Инициативные платежи, зачисляемые в бюджеты сельских поселений</t>
  </si>
  <si>
    <t xml:space="preserve">  Инициативные платежи зачисляемые в бюджеты сельских поселений (Капитальный ремонт памятника воинам -землякам, погибшим в годы Великой Отечественной войны 1941-1945 гг., с. Зыково)</t>
  </si>
  <si>
    <t xml:space="preserve">  Инициативные платежи зачисляемые в бюджеты сельских поселений (Капитальный ремонт водопровода, с. Швариха)</t>
  </si>
  <si>
    <t xml:space="preserve"> 1 17 15030 10 0000 150</t>
  </si>
  <si>
    <t xml:space="preserve"> 1 17 15030 10 5171 150</t>
  </si>
  <si>
    <t>1 17 15030 10 5172 150</t>
  </si>
  <si>
    <t xml:space="preserve">  Инициативные платежи</t>
  </si>
  <si>
    <t xml:space="preserve"> 1 17 15000 00 0000 150</t>
  </si>
  <si>
    <t>030009Д020</t>
  </si>
  <si>
    <t xml:space="preserve">  Проектирование, строительство, реконструкцию, капитальный ремонт, ремонт и содержание автомобильных дорог общего пользования местного значения и искусственных дорожных сооружений на них</t>
  </si>
  <si>
    <t xml:space="preserve"> 05 0 00 00000 </t>
  </si>
  <si>
    <t>05U07S5120</t>
  </si>
  <si>
    <t xml:space="preserve"> 05U07S5120</t>
  </si>
  <si>
    <t xml:space="preserve"> 05U0715120</t>
  </si>
  <si>
    <t xml:space="preserve">  Муниципальная программа "Развитие жилищно-коммунального хозяйства в муниципальном образовании Шварихинского сельского поселения Нолинского района Кировской области"</t>
  </si>
  <si>
    <t xml:space="preserve">  Реализация мероприятий по борьбе с борщевиком Сосновского</t>
  </si>
  <si>
    <t xml:space="preserve"> 05U0F15172</t>
  </si>
  <si>
    <t>05U FS5172</t>
  </si>
  <si>
    <t xml:space="preserve">  Капитальный ремонт водопровода в с. Швариха Нолинского района Кировской области</t>
  </si>
  <si>
    <t>0500004270</t>
  </si>
  <si>
    <t xml:space="preserve">  Мероприятия по содержанию мест захоронения</t>
  </si>
  <si>
    <t xml:space="preserve">05U0F15171 </t>
  </si>
  <si>
    <t xml:space="preserve">05U0FS5171 </t>
  </si>
  <si>
    <t xml:space="preserve">  Капитальный ремонт памятника Воинам-землякам. погибшим в годы Великой Отечественной войны 1941-1945 годов с.Зыково</t>
  </si>
  <si>
    <t>05U0F00000</t>
  </si>
  <si>
    <t>05U0000000</t>
  </si>
  <si>
    <t>Региональные проекты Кировской области, реализуемые вне рамок национальных проектов</t>
  </si>
  <si>
    <t>Поддержка местных инициатив в Кировской области</t>
  </si>
  <si>
    <t>1 01 02080 01 0000 110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</si>
  <si>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</si>
  <si>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 xml:space="preserve">  Безвозмездные поступления от негосударственных организаций в бюджеты сельских поселений</t>
  </si>
  <si>
    <t xml:space="preserve">  Прочие безвозмездные поступления от негосударственных организаций в бюджеты сельских поселений</t>
  </si>
  <si>
    <t>Безвозмездные поступления от негосударственных организаций</t>
  </si>
  <si>
    <t>2 04 00000 00 0000 000</t>
  </si>
  <si>
    <t>2 04 05099 10 0000 150</t>
  </si>
  <si>
    <t>2 04 05000 10 0000 150</t>
  </si>
  <si>
    <t>за 9 месяцев 2025 года</t>
  </si>
  <si>
    <t>0,1</t>
  </si>
  <si>
    <t xml:space="preserve">к отчету об исполнении бюджета муниципального образования Шварихинское сельское поселение Нолинского района Кировской области за 9 месяцев 2025 года, утвержденному постановлением администрации Шварихинского сельского поселения от 16.10.2025 № 132
</t>
  </si>
  <si>
    <r>
      <t>к отчету об исполнении бюджета муниципального образования Шварихинское сельское поселение Нолинского района Кировской области за 9 месяцев 2025 года, утвержденному постановлением администрации Шварихинского сельского поселения от 16</t>
    </r>
    <r>
      <rPr>
        <sz val="9"/>
        <rFont val="Times New Roman"/>
        <family val="1"/>
        <charset val="204"/>
      </rPr>
      <t>.10.2025 № 132</t>
    </r>
  </si>
  <si>
    <t>к отчету об исполнении бюджета муниципального образования Шварихинское сельское поселение Нолинского района Кировской области за 9 месяцев 2025 года, утвержденному постановлением администрации Шварихинского сельского поселения                                               от 16.10.2025 № 132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</si>
</sst>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5" formatCode="#,##0.000"/>
    <numFmt numFmtId="166" formatCode="#,##0.0"/>
  </numFmts>
  <fonts count="4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8"/>
      <color rgb="FF000000"/>
      <name val="Arial Cyr"/>
      <family val="2"/>
    </font>
    <font>
      <sz val="8"/>
      <color rgb="FF000000"/>
      <name val="Arial Cyr"/>
    </font>
    <font>
      <b/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i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9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8"/>
      <color rgb="FF000000"/>
      <name val="Arial Cyr"/>
    </font>
    <font>
      <b/>
      <sz val="9"/>
      <color rgb="FF000000"/>
      <name val="Times New Roman"/>
      <family val="1"/>
      <charset val="204"/>
    </font>
    <font>
      <i/>
      <sz val="8"/>
      <color rgb="FF000000"/>
      <name val="Arial Cy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/>
      <top/>
      <bottom/>
      <diagonal/>
    </border>
  </borders>
  <cellStyleXfs count="14">
    <xf numFmtId="0" fontId="0" fillId="0" borderId="0"/>
    <xf numFmtId="0" fontId="17" fillId="0" borderId="21">
      <alignment horizontal="left" wrapText="1" indent="2"/>
    </xf>
    <xf numFmtId="0" fontId="17" fillId="0" borderId="22">
      <alignment horizontal="left" wrapText="1"/>
    </xf>
    <xf numFmtId="49" fontId="17" fillId="0" borderId="23">
      <alignment horizontal="center"/>
    </xf>
    <xf numFmtId="4" fontId="18" fillId="0" borderId="23">
      <alignment horizontal="right" shrinkToFit="1"/>
    </xf>
    <xf numFmtId="49" fontId="18" fillId="0" borderId="27">
      <alignment horizontal="center" shrinkToFit="1"/>
    </xf>
    <xf numFmtId="0" fontId="39" fillId="0" borderId="28"/>
    <xf numFmtId="4" fontId="18" fillId="0" borderId="29">
      <alignment horizontal="right" shrinkToFit="1"/>
    </xf>
    <xf numFmtId="49" fontId="18" fillId="0" borderId="27">
      <alignment horizontal="center" wrapText="1"/>
    </xf>
    <xf numFmtId="49" fontId="18" fillId="0" borderId="23">
      <alignment horizontal="center" wrapText="1"/>
    </xf>
    <xf numFmtId="4" fontId="18" fillId="0" borderId="23">
      <alignment horizontal="right" wrapText="1"/>
    </xf>
    <xf numFmtId="4" fontId="18" fillId="0" borderId="21">
      <alignment horizontal="right" wrapText="1"/>
    </xf>
    <xf numFmtId="0" fontId="39" fillId="0" borderId="30">
      <alignment wrapText="1"/>
    </xf>
    <xf numFmtId="0" fontId="43" fillId="0" borderId="0"/>
  </cellStyleXfs>
  <cellXfs count="194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164" fontId="5" fillId="0" borderId="4" xfId="0" applyNumberFormat="1" applyFont="1" applyBorder="1" applyAlignment="1">
      <alignment horizontal="right"/>
    </xf>
    <xf numFmtId="0" fontId="2" fillId="0" borderId="8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164" fontId="5" fillId="0" borderId="11" xfId="0" applyNumberFormat="1" applyFont="1" applyBorder="1" applyAlignment="1">
      <alignment horizontal="right"/>
    </xf>
    <xf numFmtId="0" fontId="5" fillId="0" borderId="14" xfId="0" applyFont="1" applyBorder="1" applyAlignment="1">
      <alignment wrapText="1"/>
    </xf>
    <xf numFmtId="0" fontId="5" fillId="0" borderId="15" xfId="0" applyFont="1" applyBorder="1" applyAlignment="1">
      <alignment wrapText="1"/>
    </xf>
    <xf numFmtId="0" fontId="6" fillId="0" borderId="15" xfId="0" applyFont="1" applyBorder="1" applyAlignment="1">
      <alignment wrapText="1"/>
    </xf>
    <xf numFmtId="0" fontId="5" fillId="0" borderId="16" xfId="0" applyFont="1" applyBorder="1" applyAlignment="1">
      <alignment wrapText="1"/>
    </xf>
    <xf numFmtId="0" fontId="5" fillId="0" borderId="9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2" xfId="0" applyFont="1" applyBorder="1" applyAlignment="1">
      <alignment wrapText="1"/>
    </xf>
    <xf numFmtId="0" fontId="8" fillId="0" borderId="4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0" fontId="4" fillId="0" borderId="4" xfId="0" applyFont="1" applyBorder="1" applyAlignment="1">
      <alignment horizontal="center"/>
    </xf>
    <xf numFmtId="0" fontId="7" fillId="0" borderId="0" xfId="0" applyFont="1"/>
    <xf numFmtId="0" fontId="9" fillId="0" borderId="0" xfId="0" applyFont="1" applyAlignment="1">
      <alignment horizontal="left" indent="15"/>
    </xf>
    <xf numFmtId="0" fontId="14" fillId="0" borderId="0" xfId="0" applyFont="1" applyAlignment="1">
      <alignment horizontal="center"/>
    </xf>
    <xf numFmtId="49" fontId="10" fillId="0" borderId="6" xfId="0" applyNumberFormat="1" applyFont="1" applyBorder="1" applyAlignment="1">
      <alignment horizontal="center"/>
    </xf>
    <xf numFmtId="0" fontId="10" fillId="0" borderId="6" xfId="0" applyFont="1" applyBorder="1" applyAlignment="1">
      <alignment wrapText="1"/>
    </xf>
    <xf numFmtId="0" fontId="10" fillId="0" borderId="6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2" fillId="0" borderId="6" xfId="0" applyFont="1" applyBorder="1" applyAlignment="1">
      <alignment wrapText="1"/>
    </xf>
    <xf numFmtId="49" fontId="10" fillId="0" borderId="17" xfId="0" applyNumberFormat="1" applyFont="1" applyBorder="1" applyAlignment="1">
      <alignment horizontal="center"/>
    </xf>
    <xf numFmtId="0" fontId="10" fillId="0" borderId="17" xfId="0" applyFont="1" applyBorder="1" applyAlignment="1">
      <alignment wrapText="1"/>
    </xf>
    <xf numFmtId="49" fontId="12" fillId="0" borderId="6" xfId="0" applyNumberFormat="1" applyFont="1" applyBorder="1" applyAlignment="1">
      <alignment horizontal="center"/>
    </xf>
    <xf numFmtId="0" fontId="15" fillId="0" borderId="0" xfId="0" applyFont="1"/>
    <xf numFmtId="49" fontId="13" fillId="0" borderId="6" xfId="0" applyNumberFormat="1" applyFont="1" applyBorder="1" applyAlignment="1">
      <alignment horizontal="center"/>
    </xf>
    <xf numFmtId="0" fontId="12" fillId="0" borderId="6" xfId="0" applyFont="1" applyBorder="1"/>
    <xf numFmtId="0" fontId="10" fillId="0" borderId="10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164" fontId="13" fillId="0" borderId="11" xfId="0" applyNumberFormat="1" applyFont="1" applyBorder="1" applyAlignment="1">
      <alignment horizontal="right"/>
    </xf>
    <xf numFmtId="0" fontId="12" fillId="0" borderId="12" xfId="0" applyFont="1" applyBorder="1" applyAlignment="1">
      <alignment horizontal="center"/>
    </xf>
    <xf numFmtId="49" fontId="12" fillId="0" borderId="13" xfId="0" applyNumberFormat="1" applyFont="1" applyBorder="1" applyAlignment="1">
      <alignment horizontal="center"/>
    </xf>
    <xf numFmtId="0" fontId="12" fillId="0" borderId="13" xfId="0" applyFont="1" applyBorder="1" applyAlignment="1">
      <alignment wrapText="1"/>
    </xf>
    <xf numFmtId="0" fontId="10" fillId="0" borderId="18" xfId="0" applyFont="1" applyBorder="1" applyAlignment="1">
      <alignment horizontal="center"/>
    </xf>
    <xf numFmtId="49" fontId="10" fillId="0" borderId="19" xfId="0" applyNumberFormat="1" applyFont="1" applyBorder="1" applyAlignment="1">
      <alignment horizontal="center"/>
    </xf>
    <xf numFmtId="49" fontId="10" fillId="0" borderId="20" xfId="0" applyNumberFormat="1" applyFont="1" applyBorder="1" applyAlignment="1">
      <alignment horizontal="center"/>
    </xf>
    <xf numFmtId="0" fontId="10" fillId="0" borderId="20" xfId="0" applyFont="1" applyBorder="1" applyAlignment="1">
      <alignment wrapText="1"/>
    </xf>
    <xf numFmtId="164" fontId="6" fillId="0" borderId="11" xfId="0" applyNumberFormat="1" applyFont="1" applyBorder="1" applyAlignment="1">
      <alignment horizontal="right"/>
    </xf>
    <xf numFmtId="164" fontId="8" fillId="0" borderId="4" xfId="0" applyNumberFormat="1" applyFont="1" applyBorder="1" applyAlignment="1">
      <alignment horizontal="right"/>
    </xf>
    <xf numFmtId="164" fontId="4" fillId="0" borderId="4" xfId="0" applyNumberFormat="1" applyFont="1" applyBorder="1" applyAlignment="1">
      <alignment horizontal="right"/>
    </xf>
    <xf numFmtId="0" fontId="5" fillId="0" borderId="15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5" fillId="0" borderId="15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5" fillId="0" borderId="16" xfId="0" applyFont="1" applyBorder="1" applyAlignment="1">
      <alignment horizontal="center"/>
    </xf>
    <xf numFmtId="166" fontId="5" fillId="0" borderId="6" xfId="0" applyNumberFormat="1" applyFont="1" applyBorder="1" applyAlignment="1">
      <alignment horizontal="right"/>
    </xf>
    <xf numFmtId="166" fontId="6" fillId="0" borderId="6" xfId="0" applyNumberFormat="1" applyFont="1" applyBorder="1" applyAlignment="1">
      <alignment horizontal="right"/>
    </xf>
    <xf numFmtId="166" fontId="5" fillId="0" borderId="25" xfId="0" applyNumberFormat="1" applyFont="1" applyBorder="1" applyAlignment="1">
      <alignment horizontal="right"/>
    </xf>
    <xf numFmtId="166" fontId="5" fillId="0" borderId="13" xfId="0" applyNumberFormat="1" applyFont="1" applyBorder="1" applyAlignment="1">
      <alignment horizontal="right"/>
    </xf>
    <xf numFmtId="166" fontId="8" fillId="0" borderId="4" xfId="0" applyNumberFormat="1" applyFont="1" applyBorder="1" applyAlignment="1">
      <alignment horizontal="right"/>
    </xf>
    <xf numFmtId="166" fontId="4" fillId="0" borderId="4" xfId="0" applyNumberFormat="1" applyFont="1" applyBorder="1" applyAlignment="1">
      <alignment horizontal="right"/>
    </xf>
    <xf numFmtId="0" fontId="19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 applyBorder="1"/>
    <xf numFmtId="165" fontId="16" fillId="0" borderId="0" xfId="0" applyNumberFormat="1" applyFont="1" applyFill="1" applyBorder="1"/>
    <xf numFmtId="0" fontId="3" fillId="0" borderId="0" xfId="0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right"/>
    </xf>
    <xf numFmtId="49" fontId="6" fillId="0" borderId="6" xfId="0" applyNumberFormat="1" applyFont="1" applyBorder="1" applyAlignment="1">
      <alignment horizontal="center"/>
    </xf>
    <xf numFmtId="164" fontId="6" fillId="0" borderId="6" xfId="0" applyNumberFormat="1" applyFont="1" applyBorder="1" applyAlignment="1">
      <alignment horizontal="right"/>
    </xf>
    <xf numFmtId="0" fontId="2" fillId="0" borderId="0" xfId="0" applyFont="1" applyAlignment="1"/>
    <xf numFmtId="0" fontId="20" fillId="0" borderId="0" xfId="0" applyFont="1" applyAlignment="1">
      <alignment horizontal="left" vertical="top" wrapText="1"/>
    </xf>
    <xf numFmtId="0" fontId="0" fillId="0" borderId="0" xfId="0" applyFont="1"/>
    <xf numFmtId="11" fontId="21" fillId="0" borderId="6" xfId="0" applyNumberFormat="1" applyFont="1" applyFill="1" applyBorder="1" applyAlignment="1">
      <alignment vertical="center" wrapText="1"/>
    </xf>
    <xf numFmtId="11" fontId="21" fillId="0" borderId="6" xfId="0" applyNumberFormat="1" applyFont="1" applyBorder="1" applyAlignment="1">
      <alignment vertical="center" wrapText="1"/>
    </xf>
    <xf numFmtId="49" fontId="22" fillId="0" borderId="6" xfId="0" applyNumberFormat="1" applyFont="1" applyFill="1" applyBorder="1" applyAlignment="1">
      <alignment horizontal="left" wrapText="1"/>
    </xf>
    <xf numFmtId="11" fontId="24" fillId="0" borderId="6" xfId="0" applyNumberFormat="1" applyFont="1" applyBorder="1" applyAlignment="1">
      <alignment vertical="center" wrapText="1"/>
    </xf>
    <xf numFmtId="49" fontId="24" fillId="0" borderId="6" xfId="0" applyNumberFormat="1" applyFont="1" applyBorder="1" applyAlignment="1">
      <alignment horizontal="center" vertical="center"/>
    </xf>
    <xf numFmtId="49" fontId="23" fillId="0" borderId="6" xfId="0" applyNumberFormat="1" applyFont="1" applyBorder="1" applyAlignment="1">
      <alignment horizontal="center" vertical="center"/>
    </xf>
    <xf numFmtId="11" fontId="25" fillId="0" borderId="6" xfId="0" applyNumberFormat="1" applyFont="1" applyBorder="1" applyAlignment="1">
      <alignment vertical="center" wrapText="1"/>
    </xf>
    <xf numFmtId="49" fontId="25" fillId="0" borderId="6" xfId="0" applyNumberFormat="1" applyFont="1" applyBorder="1" applyAlignment="1">
      <alignment horizontal="center" vertical="center"/>
    </xf>
    <xf numFmtId="4" fontId="25" fillId="0" borderId="6" xfId="0" applyNumberFormat="1" applyFont="1" applyFill="1" applyBorder="1" applyAlignment="1">
      <alignment vertical="center"/>
    </xf>
    <xf numFmtId="49" fontId="26" fillId="0" borderId="6" xfId="0" applyNumberFormat="1" applyFont="1" applyFill="1" applyBorder="1" applyAlignment="1">
      <alignment horizontal="left" wrapText="1"/>
    </xf>
    <xf numFmtId="49" fontId="27" fillId="0" borderId="6" xfId="0" applyNumberFormat="1" applyFont="1" applyFill="1" applyBorder="1" applyAlignment="1">
      <alignment horizontal="left" wrapText="1"/>
    </xf>
    <xf numFmtId="49" fontId="23" fillId="0" borderId="6" xfId="0" applyNumberFormat="1" applyFont="1" applyFill="1" applyBorder="1" applyAlignment="1">
      <alignment horizontal="center" vertical="center"/>
    </xf>
    <xf numFmtId="49" fontId="25" fillId="0" borderId="6" xfId="0" applyNumberFormat="1" applyFont="1" applyFill="1" applyBorder="1" applyAlignment="1">
      <alignment horizontal="center" vertical="center"/>
    </xf>
    <xf numFmtId="11" fontId="25" fillId="0" borderId="6" xfId="0" applyNumberFormat="1" applyFont="1" applyFill="1" applyBorder="1" applyAlignment="1">
      <alignment horizontal="left" wrapText="1"/>
    </xf>
    <xf numFmtId="49" fontId="25" fillId="0" borderId="6" xfId="0" applyNumberFormat="1" applyFont="1" applyFill="1" applyBorder="1" applyAlignment="1">
      <alignment horizontal="center"/>
    </xf>
    <xf numFmtId="49" fontId="23" fillId="0" borderId="0" xfId="0" applyNumberFormat="1" applyFont="1" applyBorder="1" applyAlignment="1">
      <alignment horizontal="center" vertical="center"/>
    </xf>
    <xf numFmtId="4" fontId="23" fillId="0" borderId="0" xfId="0" applyNumberFormat="1" applyFont="1" applyFill="1" applyBorder="1" applyAlignment="1">
      <alignment vertical="center"/>
    </xf>
    <xf numFmtId="49" fontId="25" fillId="0" borderId="0" xfId="0" applyNumberFormat="1" applyFont="1" applyBorder="1" applyAlignment="1">
      <alignment horizontal="center" vertical="center"/>
    </xf>
    <xf numFmtId="4" fontId="25" fillId="0" borderId="0" xfId="0" applyNumberFormat="1" applyFont="1" applyFill="1" applyBorder="1" applyAlignment="1">
      <alignment vertical="center"/>
    </xf>
    <xf numFmtId="0" fontId="0" fillId="0" borderId="0" xfId="0" applyFill="1"/>
    <xf numFmtId="49" fontId="33" fillId="0" borderId="6" xfId="0" applyNumberFormat="1" applyFont="1" applyFill="1" applyBorder="1" applyAlignment="1">
      <alignment horizontal="center"/>
    </xf>
    <xf numFmtId="11" fontId="33" fillId="0" borderId="6" xfId="0" applyNumberFormat="1" applyFont="1" applyFill="1" applyBorder="1" applyAlignment="1">
      <alignment horizontal="left" wrapText="1"/>
    </xf>
    <xf numFmtId="49" fontId="34" fillId="0" borderId="6" xfId="0" applyNumberFormat="1" applyFont="1" applyFill="1" applyBorder="1" applyAlignment="1">
      <alignment horizontal="center"/>
    </xf>
    <xf numFmtId="11" fontId="34" fillId="0" borderId="6" xfId="0" applyNumberFormat="1" applyFont="1" applyFill="1" applyBorder="1" applyAlignment="1">
      <alignment horizontal="left" wrapText="1"/>
    </xf>
    <xf numFmtId="0" fontId="36" fillId="0" borderId="0" xfId="0" applyFont="1"/>
    <xf numFmtId="49" fontId="32" fillId="0" borderId="6" xfId="0" applyNumberFormat="1" applyFont="1" applyFill="1" applyBorder="1" applyAlignment="1">
      <alignment horizontal="center" wrapText="1"/>
    </xf>
    <xf numFmtId="49" fontId="30" fillId="0" borderId="6" xfId="0" applyNumberFormat="1" applyFont="1" applyFill="1" applyBorder="1" applyAlignment="1">
      <alignment horizontal="center" wrapText="1"/>
    </xf>
    <xf numFmtId="164" fontId="37" fillId="0" borderId="11" xfId="0" applyNumberFormat="1" applyFont="1" applyBorder="1" applyAlignment="1">
      <alignment horizontal="right"/>
    </xf>
    <xf numFmtId="49" fontId="11" fillId="0" borderId="6" xfId="0" applyNumberFormat="1" applyFont="1" applyBorder="1" applyAlignment="1">
      <alignment horizontal="center"/>
    </xf>
    <xf numFmtId="49" fontId="24" fillId="0" borderId="0" xfId="0" applyNumberFormat="1" applyFont="1" applyBorder="1" applyAlignment="1">
      <alignment horizontal="center" vertical="center"/>
    </xf>
    <xf numFmtId="4" fontId="24" fillId="0" borderId="0" xfId="0" applyNumberFormat="1" applyFont="1" applyFill="1" applyBorder="1" applyAlignment="1">
      <alignment vertical="center"/>
    </xf>
    <xf numFmtId="166" fontId="13" fillId="0" borderId="6" xfId="0" applyNumberFormat="1" applyFont="1" applyFill="1" applyBorder="1" applyAlignment="1">
      <alignment horizontal="right"/>
    </xf>
    <xf numFmtId="166" fontId="11" fillId="0" borderId="20" xfId="0" applyNumberFormat="1" applyFont="1" applyFill="1" applyBorder="1" applyAlignment="1">
      <alignment horizontal="right"/>
    </xf>
    <xf numFmtId="166" fontId="11" fillId="0" borderId="17" xfId="0" applyNumberFormat="1" applyFont="1" applyFill="1" applyBorder="1" applyAlignment="1">
      <alignment horizontal="right"/>
    </xf>
    <xf numFmtId="166" fontId="11" fillId="0" borderId="6" xfId="0" applyNumberFormat="1" applyFont="1" applyFill="1" applyBorder="1" applyAlignment="1">
      <alignment horizontal="right"/>
    </xf>
    <xf numFmtId="166" fontId="29" fillId="0" borderId="6" xfId="0" applyNumberFormat="1" applyFont="1" applyFill="1" applyBorder="1" applyAlignment="1">
      <alignment vertical="center"/>
    </xf>
    <xf numFmtId="166" fontId="38" fillId="0" borderId="6" xfId="0" applyNumberFormat="1" applyFont="1" applyFill="1" applyBorder="1" applyAlignment="1">
      <alignment vertical="center"/>
    </xf>
    <xf numFmtId="166" fontId="34" fillId="0" borderId="6" xfId="0" applyNumberFormat="1" applyFont="1" applyFill="1" applyBorder="1" applyAlignment="1">
      <alignment vertical="center"/>
    </xf>
    <xf numFmtId="166" fontId="33" fillId="0" borderId="6" xfId="0" applyNumberFormat="1" applyFont="1" applyFill="1" applyBorder="1" applyAlignment="1">
      <alignment vertical="center"/>
    </xf>
    <xf numFmtId="166" fontId="25" fillId="0" borderId="6" xfId="0" applyNumberFormat="1" applyFont="1" applyFill="1" applyBorder="1" applyAlignment="1">
      <alignment vertical="center"/>
    </xf>
    <xf numFmtId="166" fontId="13" fillId="0" borderId="13" xfId="0" applyNumberFormat="1" applyFont="1" applyFill="1" applyBorder="1" applyAlignment="1">
      <alignment horizontal="right"/>
    </xf>
    <xf numFmtId="4" fontId="29" fillId="0" borderId="6" xfId="0" applyNumberFormat="1" applyFont="1" applyFill="1" applyBorder="1" applyAlignment="1">
      <alignment horizontal="right" vertical="center"/>
    </xf>
    <xf numFmtId="49" fontId="25" fillId="0" borderId="6" xfId="0" applyNumberFormat="1" applyFont="1" applyFill="1" applyBorder="1" applyAlignment="1">
      <alignment horizontal="right" vertical="center"/>
    </xf>
    <xf numFmtId="166" fontId="38" fillId="0" borderId="6" xfId="0" applyNumberFormat="1" applyFont="1" applyFill="1" applyBorder="1" applyAlignment="1">
      <alignment horizontal="right" vertical="center"/>
    </xf>
    <xf numFmtId="166" fontId="29" fillId="0" borderId="6" xfId="0" applyNumberFormat="1" applyFont="1" applyFill="1" applyBorder="1" applyAlignment="1">
      <alignment horizontal="right" vertical="center"/>
    </xf>
    <xf numFmtId="49" fontId="21" fillId="0" borderId="6" xfId="0" applyNumberFormat="1" applyFont="1" applyBorder="1" applyAlignment="1">
      <alignment horizontal="center" vertical="center"/>
    </xf>
    <xf numFmtId="0" fontId="39" fillId="0" borderId="28" xfId="6" applyNumberFormat="1" applyProtection="1"/>
    <xf numFmtId="0" fontId="0" fillId="0" borderId="0" xfId="0" applyProtection="1">
      <protection locked="0"/>
    </xf>
    <xf numFmtId="49" fontId="6" fillId="0" borderId="23" xfId="3" applyNumberFormat="1" applyFont="1" applyProtection="1">
      <alignment horizontal="center"/>
    </xf>
    <xf numFmtId="49" fontId="5" fillId="0" borderId="23" xfId="3" applyNumberFormat="1" applyFont="1" applyProtection="1">
      <alignment horizontal="center"/>
    </xf>
    <xf numFmtId="4" fontId="5" fillId="0" borderId="23" xfId="4" applyNumberFormat="1" applyFont="1" applyProtection="1">
      <alignment horizontal="right" shrinkToFit="1"/>
    </xf>
    <xf numFmtId="0" fontId="40" fillId="0" borderId="28" xfId="6" applyNumberFormat="1" applyFont="1" applyProtection="1"/>
    <xf numFmtId="0" fontId="19" fillId="0" borderId="0" xfId="0" applyFont="1" applyProtection="1">
      <protection locked="0"/>
    </xf>
    <xf numFmtId="0" fontId="5" fillId="0" borderId="21" xfId="1" applyNumberFormat="1" applyFont="1" applyAlignment="1" applyProtection="1">
      <alignment wrapText="1"/>
    </xf>
    <xf numFmtId="0" fontId="6" fillId="0" borderId="21" xfId="1" applyNumberFormat="1" applyFont="1" applyAlignment="1" applyProtection="1">
      <alignment wrapText="1"/>
    </xf>
    <xf numFmtId="0" fontId="0" fillId="0" borderId="0" xfId="0" applyAlignment="1"/>
    <xf numFmtId="49" fontId="28" fillId="0" borderId="6" xfId="0" applyNumberFormat="1" applyFont="1" applyBorder="1" applyAlignment="1">
      <alignment horizontal="center"/>
    </xf>
    <xf numFmtId="49" fontId="29" fillId="0" borderId="6" xfId="0" applyNumberFormat="1" applyFont="1" applyBorder="1" applyAlignment="1">
      <alignment horizontal="center"/>
    </xf>
    <xf numFmtId="49" fontId="24" fillId="0" borderId="6" xfId="0" applyNumberFormat="1" applyFont="1" applyBorder="1" applyAlignment="1">
      <alignment horizontal="center"/>
    </xf>
    <xf numFmtId="49" fontId="25" fillId="0" borderId="6" xfId="0" applyNumberFormat="1" applyFont="1" applyBorder="1" applyAlignment="1">
      <alignment horizontal="center"/>
    </xf>
    <xf numFmtId="49" fontId="31" fillId="0" borderId="6" xfId="0" applyNumberFormat="1" applyFont="1" applyFill="1" applyBorder="1" applyAlignment="1">
      <alignment horizontal="center" wrapText="1"/>
    </xf>
    <xf numFmtId="49" fontId="21" fillId="0" borderId="6" xfId="0" applyNumberFormat="1" applyFont="1" applyBorder="1" applyAlignment="1">
      <alignment horizontal="center"/>
    </xf>
    <xf numFmtId="49" fontId="23" fillId="0" borderId="6" xfId="0" applyNumberFormat="1" applyFont="1" applyFill="1" applyBorder="1" applyAlignment="1">
      <alignment horizontal="center"/>
    </xf>
    <xf numFmtId="0" fontId="18" fillId="0" borderId="6" xfId="2" applyNumberFormat="1" applyFont="1" applyBorder="1" applyProtection="1">
      <alignment horizontal="left" wrapText="1"/>
    </xf>
    <xf numFmtId="166" fontId="6" fillId="0" borderId="6" xfId="0" applyNumberFormat="1" applyFont="1" applyFill="1" applyBorder="1" applyAlignment="1">
      <alignment horizontal="right"/>
    </xf>
    <xf numFmtId="166" fontId="6" fillId="0" borderId="23" xfId="4" applyNumberFormat="1" applyFont="1" applyProtection="1">
      <alignment horizontal="right" shrinkToFit="1"/>
    </xf>
    <xf numFmtId="166" fontId="5" fillId="0" borderId="23" xfId="4" applyNumberFormat="1" applyFont="1" applyProtection="1">
      <alignment horizontal="right" shrinkToFit="1"/>
    </xf>
    <xf numFmtId="4" fontId="4" fillId="0" borderId="29" xfId="7" applyNumberFormat="1" applyFont="1" applyProtection="1">
      <alignment horizontal="right" shrinkToFit="1"/>
    </xf>
    <xf numFmtId="0" fontId="42" fillId="0" borderId="22" xfId="2" applyNumberFormat="1" applyFont="1" applyProtection="1">
      <alignment horizontal="left" wrapText="1"/>
    </xf>
    <xf numFmtId="49" fontId="18" fillId="0" borderId="23" xfId="9" applyNumberFormat="1" applyProtection="1">
      <alignment horizontal="center" wrapText="1"/>
    </xf>
    <xf numFmtId="0" fontId="42" fillId="0" borderId="22" xfId="2" applyNumberFormat="1" applyFont="1" applyAlignment="1" applyProtection="1">
      <alignment wrapText="1"/>
    </xf>
    <xf numFmtId="0" fontId="45" fillId="0" borderId="22" xfId="2" applyNumberFormat="1" applyFont="1" applyAlignment="1" applyProtection="1">
      <alignment wrapText="1"/>
    </xf>
    <xf numFmtId="0" fontId="10" fillId="0" borderId="10" xfId="0" applyFont="1" applyFill="1" applyBorder="1" applyAlignment="1">
      <alignment horizontal="center"/>
    </xf>
    <xf numFmtId="49" fontId="10" fillId="0" borderId="6" xfId="0" applyNumberFormat="1" applyFont="1" applyFill="1" applyBorder="1" applyAlignment="1">
      <alignment horizontal="center"/>
    </xf>
    <xf numFmtId="49" fontId="44" fillId="0" borderId="23" xfId="9" applyNumberFormat="1" applyFont="1" applyFill="1" applyProtection="1">
      <alignment horizontal="center" wrapText="1"/>
    </xf>
    <xf numFmtId="0" fontId="10" fillId="0" borderId="6" xfId="0" applyFont="1" applyFill="1" applyBorder="1" applyAlignment="1">
      <alignment wrapText="1"/>
    </xf>
    <xf numFmtId="164" fontId="37" fillId="0" borderId="11" xfId="0" applyNumberFormat="1" applyFont="1" applyFill="1" applyBorder="1" applyAlignment="1">
      <alignment horizontal="right"/>
    </xf>
    <xf numFmtId="49" fontId="33" fillId="0" borderId="6" xfId="0" applyNumberFormat="1" applyFont="1" applyBorder="1" applyAlignment="1">
      <alignment horizontal="center"/>
    </xf>
    <xf numFmtId="49" fontId="46" fillId="0" borderId="23" xfId="9" applyNumberFormat="1" applyFont="1" applyProtection="1">
      <alignment horizontal="center" wrapText="1"/>
    </xf>
    <xf numFmtId="49" fontId="21" fillId="0" borderId="17" xfId="0" applyNumberFormat="1" applyFont="1" applyBorder="1" applyAlignment="1">
      <alignment horizontal="center"/>
    </xf>
    <xf numFmtId="49" fontId="12" fillId="0" borderId="17" xfId="0" applyNumberFormat="1" applyFont="1" applyBorder="1" applyAlignment="1">
      <alignment horizontal="center"/>
    </xf>
    <xf numFmtId="166" fontId="13" fillId="0" borderId="26" xfId="0" applyNumberFormat="1" applyFont="1" applyFill="1" applyBorder="1" applyAlignment="1">
      <alignment horizontal="right"/>
    </xf>
    <xf numFmtId="0" fontId="42" fillId="0" borderId="6" xfId="2" applyNumberFormat="1" applyFont="1" applyBorder="1" applyAlignment="1" applyProtection="1">
      <alignment wrapText="1"/>
    </xf>
    <xf numFmtId="166" fontId="34" fillId="0" borderId="26" xfId="0" applyNumberFormat="1" applyFont="1" applyFill="1" applyBorder="1" applyAlignment="1">
      <alignment vertical="center"/>
    </xf>
    <xf numFmtId="166" fontId="33" fillId="0" borderId="26" xfId="0" applyNumberFormat="1" applyFont="1" applyFill="1" applyBorder="1" applyAlignment="1">
      <alignment vertical="center"/>
    </xf>
    <xf numFmtId="166" fontId="25" fillId="0" borderId="26" xfId="0" applyNumberFormat="1" applyFont="1" applyFill="1" applyBorder="1" applyAlignment="1">
      <alignment vertical="center"/>
    </xf>
    <xf numFmtId="0" fontId="42" fillId="0" borderId="6" xfId="2" applyNumberFormat="1" applyFont="1" applyBorder="1" applyProtection="1">
      <alignment horizontal="left" wrapText="1"/>
    </xf>
    <xf numFmtId="0" fontId="12" fillId="0" borderId="6" xfId="13" applyFont="1" applyFill="1" applyBorder="1" applyAlignment="1">
      <alignment wrapText="1"/>
    </xf>
    <xf numFmtId="0" fontId="12" fillId="0" borderId="6" xfId="13" applyFont="1" applyFill="1" applyBorder="1"/>
    <xf numFmtId="166" fontId="11" fillId="0" borderId="26" xfId="0" applyNumberFormat="1" applyFont="1" applyFill="1" applyBorder="1" applyAlignment="1">
      <alignment horizontal="right"/>
    </xf>
    <xf numFmtId="0" fontId="35" fillId="0" borderId="0" xfId="0" applyFont="1" applyFill="1"/>
    <xf numFmtId="0" fontId="24" fillId="0" borderId="31" xfId="0" applyFont="1" applyFill="1" applyBorder="1" applyAlignment="1">
      <alignment vertical="center" wrapText="1"/>
    </xf>
    <xf numFmtId="166" fontId="13" fillId="0" borderId="6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0" fillId="0" borderId="0" xfId="0" applyFont="1" applyAlignment="1">
      <alignment vertical="top" wrapText="1"/>
    </xf>
    <xf numFmtId="0" fontId="20" fillId="0" borderId="0" xfId="0" applyFont="1" applyAlignment="1">
      <alignment horizontal="left" vertical="top" wrapText="1"/>
    </xf>
    <xf numFmtId="0" fontId="6" fillId="0" borderId="24" xfId="0" applyFont="1" applyBorder="1" applyAlignment="1">
      <alignment horizontal="left" wrapText="1"/>
    </xf>
    <xf numFmtId="0" fontId="6" fillId="0" borderId="26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4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20" fillId="0" borderId="0" xfId="0" applyFont="1" applyAlignment="1">
      <alignment horizontal="left" wrapText="1"/>
    </xf>
    <xf numFmtId="0" fontId="10" fillId="0" borderId="1" xfId="0" applyFont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wrapText="1"/>
    </xf>
    <xf numFmtId="0" fontId="20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</cellXfs>
  <cellStyles count="14">
    <cellStyle name="xl110" xfId="7"/>
    <cellStyle name="xl30" xfId="1"/>
    <cellStyle name="xl37" xfId="5"/>
    <cellStyle name="xl41" xfId="3"/>
    <cellStyle name="xl50" xfId="4"/>
    <cellStyle name="xl69" xfId="6"/>
    <cellStyle name="xl70" xfId="2"/>
    <cellStyle name="xl75" xfId="8"/>
    <cellStyle name="xl79" xfId="9"/>
    <cellStyle name="xl83" xfId="10"/>
    <cellStyle name="xl88" xfId="11"/>
    <cellStyle name="xl93" xfId="12"/>
    <cellStyle name="Обычный" xfId="0" builtinId="0"/>
    <cellStyle name="Обычный 2" xfId="1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2"/>
  <sheetViews>
    <sheetView zoomScaleNormal="100" zoomScaleSheetLayoutView="130" workbookViewId="0">
      <selection activeCell="H8" sqref="H8"/>
    </sheetView>
  </sheetViews>
  <sheetFormatPr defaultRowHeight="15" x14ac:dyDescent="0.25"/>
  <cols>
    <col min="1" max="1" width="44.85546875" customWidth="1"/>
    <col min="2" max="2" width="21.140625" customWidth="1"/>
    <col min="3" max="3" width="13" customWidth="1"/>
    <col min="4" max="4" width="15.5703125" customWidth="1"/>
    <col min="5" max="5" width="16.7109375" customWidth="1"/>
  </cols>
  <sheetData>
    <row r="1" spans="1:5" ht="15.75" customHeight="1" x14ac:dyDescent="0.25">
      <c r="A1" s="171"/>
      <c r="B1" s="172"/>
      <c r="C1" s="173" t="s">
        <v>199</v>
      </c>
      <c r="D1" s="173"/>
      <c r="E1" s="173"/>
    </row>
    <row r="2" spans="1:5" ht="15.75" customHeight="1" x14ac:dyDescent="0.25">
      <c r="A2" s="171"/>
      <c r="B2" s="172"/>
      <c r="C2" s="174" t="s">
        <v>331</v>
      </c>
      <c r="D2" s="174"/>
      <c r="E2" s="174"/>
    </row>
    <row r="3" spans="1:5" ht="31.5" customHeight="1" x14ac:dyDescent="0.25">
      <c r="A3" s="171"/>
      <c r="B3" s="172"/>
      <c r="C3" s="174"/>
      <c r="D3" s="174"/>
      <c r="E3" s="174"/>
    </row>
    <row r="4" spans="1:5" ht="17.25" customHeight="1" x14ac:dyDescent="0.25">
      <c r="A4" s="171"/>
      <c r="B4" s="172"/>
      <c r="C4" s="174"/>
      <c r="D4" s="174"/>
      <c r="E4" s="174"/>
    </row>
    <row r="5" spans="1:5" ht="15.75" customHeight="1" x14ac:dyDescent="0.25">
      <c r="A5" s="167" t="s">
        <v>0</v>
      </c>
      <c r="B5" s="167"/>
      <c r="C5" s="167"/>
      <c r="D5" s="167"/>
      <c r="E5" s="167"/>
    </row>
    <row r="6" spans="1:5" ht="32.25" customHeight="1" x14ac:dyDescent="0.25">
      <c r="A6" s="167" t="s">
        <v>200</v>
      </c>
      <c r="B6" s="167"/>
      <c r="C6" s="167"/>
      <c r="D6" s="167"/>
      <c r="E6" s="167"/>
    </row>
    <row r="7" spans="1:5" ht="15.75" customHeight="1" x14ac:dyDescent="0.25">
      <c r="A7" s="167" t="s">
        <v>1</v>
      </c>
      <c r="B7" s="167"/>
      <c r="C7" s="167"/>
      <c r="D7" s="167"/>
      <c r="E7" s="167"/>
    </row>
    <row r="8" spans="1:5" ht="16.5" thickBot="1" x14ac:dyDescent="0.3">
      <c r="A8" s="168" t="s">
        <v>328</v>
      </c>
      <c r="B8" s="168"/>
      <c r="C8" s="168"/>
      <c r="D8" s="168"/>
      <c r="E8" s="168"/>
    </row>
    <row r="9" spans="1:5" ht="21" customHeight="1" x14ac:dyDescent="0.25">
      <c r="A9" s="169" t="s">
        <v>2</v>
      </c>
      <c r="B9" s="3" t="s">
        <v>3</v>
      </c>
      <c r="C9" s="3" t="s">
        <v>191</v>
      </c>
      <c r="D9" s="3" t="s">
        <v>192</v>
      </c>
      <c r="E9" s="5" t="s">
        <v>84</v>
      </c>
    </row>
    <row r="10" spans="1:5" ht="19.5" customHeight="1" thickBot="1" x14ac:dyDescent="0.3">
      <c r="A10" s="170"/>
      <c r="B10" s="8" t="s">
        <v>4</v>
      </c>
      <c r="C10" s="8" t="s">
        <v>190</v>
      </c>
      <c r="D10" s="8" t="s">
        <v>190</v>
      </c>
      <c r="E10" s="9" t="s">
        <v>85</v>
      </c>
    </row>
    <row r="11" spans="1:5" ht="27" customHeight="1" x14ac:dyDescent="0.25">
      <c r="A11" s="11" t="s">
        <v>5</v>
      </c>
      <c r="B11" s="15" t="s">
        <v>6</v>
      </c>
      <c r="C11" s="56">
        <f>C12+C18+C24+C32+C35+C44+C48</f>
        <v>5409.6</v>
      </c>
      <c r="D11" s="56">
        <f>D12+D18+D24+D32+D35+D44+D48</f>
        <v>4196.7000000000007</v>
      </c>
      <c r="E11" s="10">
        <f t="shared" ref="E11:E72" si="0">D11/C11*100%</f>
        <v>0.77578748890860705</v>
      </c>
    </row>
    <row r="12" spans="1:5" ht="23.25" customHeight="1" x14ac:dyDescent="0.25">
      <c r="A12" s="12" t="s">
        <v>7</v>
      </c>
      <c r="B12" s="49" t="s">
        <v>8</v>
      </c>
      <c r="C12" s="54">
        <f>C13</f>
        <v>2065.9</v>
      </c>
      <c r="D12" s="54">
        <f>D13</f>
        <v>1647.9</v>
      </c>
      <c r="E12" s="10">
        <f t="shared" si="0"/>
        <v>0.79766687642189849</v>
      </c>
    </row>
    <row r="13" spans="1:5" ht="24.75" customHeight="1" x14ac:dyDescent="0.25">
      <c r="A13" s="12" t="s">
        <v>9</v>
      </c>
      <c r="B13" s="49" t="s">
        <v>10</v>
      </c>
      <c r="C13" s="54">
        <f>C14+C15+C17</f>
        <v>2065.9</v>
      </c>
      <c r="D13" s="54">
        <f>D14+D15+D16+D17</f>
        <v>1647.9</v>
      </c>
      <c r="E13" s="10">
        <f t="shared" si="0"/>
        <v>0.79766687642189849</v>
      </c>
    </row>
    <row r="14" spans="1:5" ht="77.25" customHeight="1" x14ac:dyDescent="0.25">
      <c r="A14" s="13" t="s">
        <v>11</v>
      </c>
      <c r="B14" s="50" t="s">
        <v>12</v>
      </c>
      <c r="C14" s="55">
        <v>2035.1</v>
      </c>
      <c r="D14" s="55">
        <v>1622</v>
      </c>
      <c r="E14" s="46">
        <f t="shared" si="0"/>
        <v>0.79701243182153214</v>
      </c>
    </row>
    <row r="15" spans="1:5" ht="52.5" customHeight="1" x14ac:dyDescent="0.25">
      <c r="A15" s="13" t="s">
        <v>13</v>
      </c>
      <c r="B15" s="50" t="s">
        <v>14</v>
      </c>
      <c r="C15" s="55">
        <v>23.3</v>
      </c>
      <c r="D15" s="55">
        <v>11</v>
      </c>
      <c r="E15" s="46">
        <f t="shared" si="0"/>
        <v>0.47210300429184548</v>
      </c>
    </row>
    <row r="16" spans="1:5" ht="46.5" customHeight="1" x14ac:dyDescent="0.25">
      <c r="A16" s="13" t="s">
        <v>321</v>
      </c>
      <c r="B16" s="50" t="s">
        <v>320</v>
      </c>
      <c r="C16" s="55">
        <v>0</v>
      </c>
      <c r="D16" s="55">
        <v>10.5</v>
      </c>
      <c r="E16" s="46"/>
    </row>
    <row r="17" spans="1:5" ht="52.5" customHeight="1" x14ac:dyDescent="0.25">
      <c r="A17" s="13" t="s">
        <v>254</v>
      </c>
      <c r="B17" s="50" t="s">
        <v>255</v>
      </c>
      <c r="C17" s="55">
        <v>7.5</v>
      </c>
      <c r="D17" s="55">
        <v>4.4000000000000004</v>
      </c>
      <c r="E17" s="46">
        <f t="shared" si="0"/>
        <v>0.58666666666666667</v>
      </c>
    </row>
    <row r="18" spans="1:5" ht="39.950000000000003" customHeight="1" x14ac:dyDescent="0.25">
      <c r="A18" s="12" t="s">
        <v>15</v>
      </c>
      <c r="B18" s="49" t="s">
        <v>16</v>
      </c>
      <c r="C18" s="54">
        <f>C19</f>
        <v>701.4</v>
      </c>
      <c r="D18" s="54">
        <f>D19</f>
        <v>518.20000000000005</v>
      </c>
      <c r="E18" s="10">
        <f t="shared" si="0"/>
        <v>0.73880809808953529</v>
      </c>
    </row>
    <row r="19" spans="1:5" ht="44.25" customHeight="1" x14ac:dyDescent="0.25">
      <c r="A19" s="12" t="s">
        <v>17</v>
      </c>
      <c r="B19" s="49" t="s">
        <v>18</v>
      </c>
      <c r="C19" s="54">
        <f>C20+C21+C22+C23</f>
        <v>701.4</v>
      </c>
      <c r="D19" s="54">
        <f>D20+D21+D22+D23</f>
        <v>518.20000000000005</v>
      </c>
      <c r="E19" s="10">
        <f t="shared" si="0"/>
        <v>0.73880809808953529</v>
      </c>
    </row>
    <row r="20" spans="1:5" ht="79.5" customHeight="1" x14ac:dyDescent="0.25">
      <c r="A20" s="13" t="s">
        <v>19</v>
      </c>
      <c r="B20" s="50" t="s">
        <v>20</v>
      </c>
      <c r="C20" s="55">
        <v>366.8</v>
      </c>
      <c r="D20" s="55">
        <v>262.3</v>
      </c>
      <c r="E20" s="46">
        <f t="shared" si="0"/>
        <v>0.71510359869138496</v>
      </c>
    </row>
    <row r="21" spans="1:5" ht="96.75" customHeight="1" x14ac:dyDescent="0.25">
      <c r="A21" s="13" t="s">
        <v>21</v>
      </c>
      <c r="B21" s="50" t="s">
        <v>22</v>
      </c>
      <c r="C21" s="55">
        <v>1.7</v>
      </c>
      <c r="D21" s="55">
        <v>1.5</v>
      </c>
      <c r="E21" s="46">
        <f t="shared" si="0"/>
        <v>0.88235294117647056</v>
      </c>
    </row>
    <row r="22" spans="1:5" ht="80.25" customHeight="1" x14ac:dyDescent="0.25">
      <c r="A22" s="13" t="s">
        <v>23</v>
      </c>
      <c r="B22" s="50" t="s">
        <v>24</v>
      </c>
      <c r="C22" s="55">
        <v>370.5</v>
      </c>
      <c r="D22" s="55">
        <v>281.10000000000002</v>
      </c>
      <c r="E22" s="46">
        <f t="shared" si="0"/>
        <v>0.75870445344129556</v>
      </c>
    </row>
    <row r="23" spans="1:5" ht="80.25" customHeight="1" x14ac:dyDescent="0.25">
      <c r="A23" s="13" t="s">
        <v>25</v>
      </c>
      <c r="B23" s="50" t="s">
        <v>26</v>
      </c>
      <c r="C23" s="55">
        <v>-37.6</v>
      </c>
      <c r="D23" s="55">
        <v>-26.7</v>
      </c>
      <c r="E23" s="46">
        <f t="shared" si="0"/>
        <v>0.71010638297872331</v>
      </c>
    </row>
    <row r="24" spans="1:5" ht="21.75" customHeight="1" x14ac:dyDescent="0.25">
      <c r="A24" s="12" t="s">
        <v>27</v>
      </c>
      <c r="B24" s="49" t="s">
        <v>28</v>
      </c>
      <c r="C24" s="54">
        <f>C25+C27</f>
        <v>379.09999999999997</v>
      </c>
      <c r="D24" s="54">
        <f>D25+D27</f>
        <v>194.9</v>
      </c>
      <c r="E24" s="10">
        <f t="shared" si="0"/>
        <v>0.51411237140596155</v>
      </c>
    </row>
    <row r="25" spans="1:5" ht="21" customHeight="1" x14ac:dyDescent="0.25">
      <c r="A25" s="12" t="s">
        <v>29</v>
      </c>
      <c r="B25" s="49" t="s">
        <v>30</v>
      </c>
      <c r="C25" s="54">
        <f>C26</f>
        <v>57.2</v>
      </c>
      <c r="D25" s="54">
        <f>D26</f>
        <v>10.4</v>
      </c>
      <c r="E25" s="10">
        <f t="shared" si="0"/>
        <v>0.18181818181818182</v>
      </c>
    </row>
    <row r="26" spans="1:5" ht="49.5" customHeight="1" x14ac:dyDescent="0.25">
      <c r="A26" s="13" t="s">
        <v>31</v>
      </c>
      <c r="B26" s="50" t="s">
        <v>32</v>
      </c>
      <c r="C26" s="138">
        <v>57.2</v>
      </c>
      <c r="D26" s="55">
        <v>10.4</v>
      </c>
      <c r="E26" s="46">
        <f t="shared" si="0"/>
        <v>0.18181818181818182</v>
      </c>
    </row>
    <row r="27" spans="1:5" ht="25.5" customHeight="1" x14ac:dyDescent="0.25">
      <c r="A27" s="12" t="s">
        <v>33</v>
      </c>
      <c r="B27" s="49" t="s">
        <v>34</v>
      </c>
      <c r="C27" s="54">
        <f>C28+C30</f>
        <v>321.89999999999998</v>
      </c>
      <c r="D27" s="54">
        <f>D28+D30</f>
        <v>184.5</v>
      </c>
      <c r="E27" s="10">
        <f t="shared" si="0"/>
        <v>0.57315936626281461</v>
      </c>
    </row>
    <row r="28" spans="1:5" ht="22.5" customHeight="1" x14ac:dyDescent="0.25">
      <c r="A28" s="12" t="s">
        <v>35</v>
      </c>
      <c r="B28" s="49" t="s">
        <v>36</v>
      </c>
      <c r="C28" s="54">
        <f>C29</f>
        <v>196.4</v>
      </c>
      <c r="D28" s="54">
        <f>D29</f>
        <v>171.4</v>
      </c>
      <c r="E28" s="10">
        <f t="shared" si="0"/>
        <v>0.87270875763747457</v>
      </c>
    </row>
    <row r="29" spans="1:5" ht="39.950000000000003" customHeight="1" x14ac:dyDescent="0.25">
      <c r="A29" s="13" t="s">
        <v>37</v>
      </c>
      <c r="B29" s="50" t="s">
        <v>38</v>
      </c>
      <c r="C29" s="55">
        <v>196.4</v>
      </c>
      <c r="D29" s="55">
        <v>171.4</v>
      </c>
      <c r="E29" s="46">
        <f t="shared" si="0"/>
        <v>0.87270875763747457</v>
      </c>
    </row>
    <row r="30" spans="1:5" ht="19.5" customHeight="1" x14ac:dyDescent="0.25">
      <c r="A30" s="12" t="s">
        <v>39</v>
      </c>
      <c r="B30" s="49" t="s">
        <v>40</v>
      </c>
      <c r="C30" s="54">
        <f>C31</f>
        <v>125.5</v>
      </c>
      <c r="D30" s="54">
        <f>D31</f>
        <v>13.1</v>
      </c>
      <c r="E30" s="10">
        <f t="shared" si="0"/>
        <v>0.10438247011952191</v>
      </c>
    </row>
    <row r="31" spans="1:5" ht="39.950000000000003" customHeight="1" x14ac:dyDescent="0.25">
      <c r="A31" s="13" t="s">
        <v>41</v>
      </c>
      <c r="B31" s="50" t="s">
        <v>42</v>
      </c>
      <c r="C31" s="55">
        <v>125.5</v>
      </c>
      <c r="D31" s="55">
        <v>13.1</v>
      </c>
      <c r="E31" s="46">
        <f t="shared" si="0"/>
        <v>0.10438247011952191</v>
      </c>
    </row>
    <row r="32" spans="1:5" ht="21.75" customHeight="1" x14ac:dyDescent="0.25">
      <c r="A32" s="12" t="s">
        <v>43</v>
      </c>
      <c r="B32" s="49" t="s">
        <v>44</v>
      </c>
      <c r="C32" s="54">
        <f>C33</f>
        <v>3</v>
      </c>
      <c r="D32" s="54">
        <f>D33</f>
        <v>1.9</v>
      </c>
      <c r="E32" s="10">
        <f t="shared" si="0"/>
        <v>0.6333333333333333</v>
      </c>
    </row>
    <row r="33" spans="1:6" ht="55.5" customHeight="1" x14ac:dyDescent="0.25">
      <c r="A33" s="12" t="s">
        <v>45</v>
      </c>
      <c r="B33" s="49" t="s">
        <v>46</v>
      </c>
      <c r="C33" s="54">
        <f>C34</f>
        <v>3</v>
      </c>
      <c r="D33" s="54">
        <f>D34</f>
        <v>1.9</v>
      </c>
      <c r="E33" s="10">
        <f t="shared" si="0"/>
        <v>0.6333333333333333</v>
      </c>
    </row>
    <row r="34" spans="1:6" ht="80.25" customHeight="1" x14ac:dyDescent="0.25">
      <c r="A34" s="13" t="s">
        <v>47</v>
      </c>
      <c r="B34" s="50" t="s">
        <v>48</v>
      </c>
      <c r="C34" s="55">
        <v>3</v>
      </c>
      <c r="D34" s="55">
        <v>1.9</v>
      </c>
      <c r="E34" s="46">
        <f t="shared" si="0"/>
        <v>0.6333333333333333</v>
      </c>
    </row>
    <row r="35" spans="1:6" ht="45.75" customHeight="1" x14ac:dyDescent="0.25">
      <c r="A35" s="12" t="s">
        <v>49</v>
      </c>
      <c r="B35" s="49" t="s">
        <v>50</v>
      </c>
      <c r="C35" s="54">
        <f>C36+C41</f>
        <v>240.89999999999998</v>
      </c>
      <c r="D35" s="54">
        <f>D36+D41</f>
        <v>112.10000000000001</v>
      </c>
      <c r="E35" s="10">
        <f t="shared" si="0"/>
        <v>0.46533831465338321</v>
      </c>
    </row>
    <row r="36" spans="1:6" ht="91.5" customHeight="1" x14ac:dyDescent="0.25">
      <c r="A36" s="12" t="s">
        <v>51</v>
      </c>
      <c r="B36" s="49" t="s">
        <v>52</v>
      </c>
      <c r="C36" s="54">
        <f>C37+C39</f>
        <v>63.7</v>
      </c>
      <c r="D36" s="54">
        <f>D37+D39</f>
        <v>14.2</v>
      </c>
      <c r="E36" s="10">
        <f t="shared" si="0"/>
        <v>0.22291993720565148</v>
      </c>
    </row>
    <row r="37" spans="1:6" s="60" customFormat="1" ht="81.75" customHeight="1" x14ac:dyDescent="0.25">
      <c r="A37" s="12" t="s">
        <v>53</v>
      </c>
      <c r="B37" s="49" t="s">
        <v>54</v>
      </c>
      <c r="C37" s="54">
        <f>C38</f>
        <v>4.7</v>
      </c>
      <c r="D37" s="54">
        <f>D38</f>
        <v>0</v>
      </c>
      <c r="E37" s="10">
        <f t="shared" si="0"/>
        <v>0</v>
      </c>
    </row>
    <row r="38" spans="1:6" ht="79.5" customHeight="1" x14ac:dyDescent="0.25">
      <c r="A38" s="13" t="s">
        <v>55</v>
      </c>
      <c r="B38" s="50" t="s">
        <v>56</v>
      </c>
      <c r="C38" s="55">
        <v>4.7</v>
      </c>
      <c r="D38" s="55">
        <v>0</v>
      </c>
      <c r="E38" s="46">
        <f t="shared" si="0"/>
        <v>0</v>
      </c>
    </row>
    <row r="39" spans="1:6" ht="45" customHeight="1" x14ac:dyDescent="0.25">
      <c r="A39" s="12" t="s">
        <v>57</v>
      </c>
      <c r="B39" s="49" t="s">
        <v>58</v>
      </c>
      <c r="C39" s="54">
        <f>C40</f>
        <v>59</v>
      </c>
      <c r="D39" s="54">
        <f>D40</f>
        <v>14.2</v>
      </c>
      <c r="E39" s="10">
        <f t="shared" si="0"/>
        <v>0.2406779661016949</v>
      </c>
    </row>
    <row r="40" spans="1:6" ht="42" customHeight="1" x14ac:dyDescent="0.25">
      <c r="A40" s="13" t="s">
        <v>59</v>
      </c>
      <c r="B40" s="50" t="s">
        <v>60</v>
      </c>
      <c r="C40" s="55">
        <v>59</v>
      </c>
      <c r="D40" s="55">
        <v>14.2</v>
      </c>
      <c r="E40" s="46">
        <f t="shared" si="0"/>
        <v>0.2406779661016949</v>
      </c>
    </row>
    <row r="41" spans="1:6" ht="81.75" customHeight="1" x14ac:dyDescent="0.25">
      <c r="A41" s="12" t="s">
        <v>61</v>
      </c>
      <c r="B41" s="49" t="s">
        <v>62</v>
      </c>
      <c r="C41" s="54">
        <f>C42</f>
        <v>177.2</v>
      </c>
      <c r="D41" s="54">
        <f>D42</f>
        <v>97.9</v>
      </c>
      <c r="E41" s="10">
        <f t="shared" si="0"/>
        <v>0.55248306997742669</v>
      </c>
    </row>
    <row r="42" spans="1:6" ht="80.25" customHeight="1" x14ac:dyDescent="0.25">
      <c r="A42" s="12" t="s">
        <v>63</v>
      </c>
      <c r="B42" s="49" t="s">
        <v>64</v>
      </c>
      <c r="C42" s="54">
        <f>C43</f>
        <v>177.2</v>
      </c>
      <c r="D42" s="54">
        <f>D43</f>
        <v>97.9</v>
      </c>
      <c r="E42" s="10">
        <f t="shared" si="0"/>
        <v>0.55248306997742669</v>
      </c>
    </row>
    <row r="43" spans="1:6" ht="80.25" customHeight="1" x14ac:dyDescent="0.25">
      <c r="A43" s="13" t="s">
        <v>65</v>
      </c>
      <c r="B43" s="50" t="s">
        <v>66</v>
      </c>
      <c r="C43" s="55">
        <v>177.2</v>
      </c>
      <c r="D43" s="55">
        <v>97.9</v>
      </c>
      <c r="E43" s="46">
        <f t="shared" si="0"/>
        <v>0.55248306997742669</v>
      </c>
    </row>
    <row r="44" spans="1:6" ht="39.950000000000003" customHeight="1" x14ac:dyDescent="0.25">
      <c r="A44" s="12" t="s">
        <v>67</v>
      </c>
      <c r="B44" s="49" t="s">
        <v>68</v>
      </c>
      <c r="C44" s="54">
        <f t="shared" ref="C44:D46" si="1">C45</f>
        <v>1334.3</v>
      </c>
      <c r="D44" s="54">
        <f t="shared" si="1"/>
        <v>1056.9000000000001</v>
      </c>
      <c r="E44" s="10">
        <f t="shared" si="0"/>
        <v>0.79210072697294476</v>
      </c>
    </row>
    <row r="45" spans="1:6" ht="22.5" customHeight="1" x14ac:dyDescent="0.25">
      <c r="A45" s="12" t="s">
        <v>225</v>
      </c>
      <c r="B45" s="49" t="s">
        <v>224</v>
      </c>
      <c r="C45" s="54">
        <f t="shared" si="1"/>
        <v>1334.3</v>
      </c>
      <c r="D45" s="54">
        <f t="shared" si="1"/>
        <v>1056.9000000000001</v>
      </c>
      <c r="E45" s="10">
        <f t="shared" si="0"/>
        <v>0.79210072697294476</v>
      </c>
    </row>
    <row r="46" spans="1:6" ht="22.5" customHeight="1" x14ac:dyDescent="0.25">
      <c r="A46" s="12" t="s">
        <v>223</v>
      </c>
      <c r="B46" s="49" t="s">
        <v>227</v>
      </c>
      <c r="C46" s="54">
        <f t="shared" si="1"/>
        <v>1334.3</v>
      </c>
      <c r="D46" s="54">
        <f t="shared" si="1"/>
        <v>1056.9000000000001</v>
      </c>
      <c r="E46" s="10">
        <f t="shared" si="0"/>
        <v>0.79210072697294476</v>
      </c>
    </row>
    <row r="47" spans="1:6" ht="30" customHeight="1" x14ac:dyDescent="0.25">
      <c r="A47" s="13" t="s">
        <v>226</v>
      </c>
      <c r="B47" s="50" t="s">
        <v>228</v>
      </c>
      <c r="C47" s="55">
        <v>1334.3</v>
      </c>
      <c r="D47" s="55">
        <v>1056.9000000000001</v>
      </c>
      <c r="E47" s="46">
        <f t="shared" si="0"/>
        <v>0.79210072697294476</v>
      </c>
    </row>
    <row r="48" spans="1:6" s="126" customFormat="1" x14ac:dyDescent="0.25">
      <c r="A48" s="127" t="s">
        <v>286</v>
      </c>
      <c r="B48" s="123" t="s">
        <v>287</v>
      </c>
      <c r="C48" s="124">
        <f>C49</f>
        <v>685</v>
      </c>
      <c r="D48" s="124">
        <f t="shared" ref="D48" si="2">D49</f>
        <v>664.8</v>
      </c>
      <c r="E48" s="10">
        <f t="shared" si="0"/>
        <v>0.97051094890510947</v>
      </c>
      <c r="F48" s="125"/>
    </row>
    <row r="49" spans="1:6" s="126" customFormat="1" x14ac:dyDescent="0.25">
      <c r="A49" s="127" t="s">
        <v>298</v>
      </c>
      <c r="B49" s="123" t="s">
        <v>299</v>
      </c>
      <c r="C49" s="140">
        <f>C50</f>
        <v>685</v>
      </c>
      <c r="D49" s="140">
        <f>D50</f>
        <v>664.8</v>
      </c>
      <c r="E49" s="10">
        <f t="shared" si="0"/>
        <v>0.97051094890510947</v>
      </c>
      <c r="F49" s="125"/>
    </row>
    <row r="50" spans="1:6" s="126" customFormat="1" ht="26.25" x14ac:dyDescent="0.25">
      <c r="A50" s="127" t="s">
        <v>292</v>
      </c>
      <c r="B50" s="123" t="s">
        <v>295</v>
      </c>
      <c r="C50" s="140">
        <f>C51+C52</f>
        <v>685</v>
      </c>
      <c r="D50" s="140">
        <f>D51+D52</f>
        <v>664.8</v>
      </c>
      <c r="E50" s="10">
        <f t="shared" si="0"/>
        <v>0.97051094890510947</v>
      </c>
      <c r="F50" s="125"/>
    </row>
    <row r="51" spans="1:6" s="121" customFormat="1" ht="51.75" x14ac:dyDescent="0.25">
      <c r="A51" s="128" t="s">
        <v>293</v>
      </c>
      <c r="B51" s="122" t="s">
        <v>296</v>
      </c>
      <c r="C51" s="139">
        <v>200</v>
      </c>
      <c r="D51" s="139">
        <v>200</v>
      </c>
      <c r="E51" s="46">
        <f t="shared" si="0"/>
        <v>1</v>
      </c>
      <c r="F51" s="120"/>
    </row>
    <row r="52" spans="1:6" s="121" customFormat="1" ht="39" x14ac:dyDescent="0.25">
      <c r="A52" s="128" t="s">
        <v>294</v>
      </c>
      <c r="B52" s="122" t="s">
        <v>297</v>
      </c>
      <c r="C52" s="139">
        <v>485</v>
      </c>
      <c r="D52" s="139">
        <v>464.8</v>
      </c>
      <c r="E52" s="46">
        <f t="shared" si="0"/>
        <v>0.95835051546391758</v>
      </c>
      <c r="F52" s="120"/>
    </row>
    <row r="53" spans="1:6" ht="21.75" customHeight="1" x14ac:dyDescent="0.25">
      <c r="A53" s="12" t="s">
        <v>69</v>
      </c>
      <c r="B53" s="49" t="s">
        <v>70</v>
      </c>
      <c r="C53" s="54">
        <f>C54+C69</f>
        <v>5717.4</v>
      </c>
      <c r="D53" s="54">
        <f>D54+D69</f>
        <v>4616.7</v>
      </c>
      <c r="E53" s="10">
        <f t="shared" si="0"/>
        <v>0.80748242207996646</v>
      </c>
    </row>
    <row r="54" spans="1:6" ht="39.950000000000003" customHeight="1" x14ac:dyDescent="0.25">
      <c r="A54" s="12" t="s">
        <v>71</v>
      </c>
      <c r="B54" s="49" t="s">
        <v>72</v>
      </c>
      <c r="C54" s="54">
        <f>C55+C58+C61+C64</f>
        <v>5317.4</v>
      </c>
      <c r="D54" s="54">
        <f>D55+D58+D61+D64</f>
        <v>4216.7</v>
      </c>
      <c r="E54" s="10">
        <f t="shared" si="0"/>
        <v>0.79300033851130258</v>
      </c>
    </row>
    <row r="55" spans="1:6" ht="29.25" customHeight="1" x14ac:dyDescent="0.25">
      <c r="A55" s="12" t="s">
        <v>73</v>
      </c>
      <c r="B55" s="49" t="s">
        <v>239</v>
      </c>
      <c r="C55" s="54">
        <f>C56</f>
        <v>582.9</v>
      </c>
      <c r="D55" s="54">
        <f t="shared" ref="D55:E55" si="3">D56</f>
        <v>437.4</v>
      </c>
      <c r="E55" s="54">
        <f t="shared" si="3"/>
        <v>0.75038600102933606</v>
      </c>
    </row>
    <row r="56" spans="1:6" ht="55.5" customHeight="1" x14ac:dyDescent="0.25">
      <c r="A56" s="12" t="s">
        <v>232</v>
      </c>
      <c r="B56" s="49" t="s">
        <v>188</v>
      </c>
      <c r="C56" s="54">
        <f>C57</f>
        <v>582.9</v>
      </c>
      <c r="D56" s="54">
        <f>D57</f>
        <v>437.4</v>
      </c>
      <c r="E56" s="10">
        <f t="shared" si="0"/>
        <v>0.75038600102933606</v>
      </c>
    </row>
    <row r="57" spans="1:6" ht="44.25" customHeight="1" x14ac:dyDescent="0.25">
      <c r="A57" s="13" t="s">
        <v>231</v>
      </c>
      <c r="B57" s="50" t="s">
        <v>189</v>
      </c>
      <c r="C57" s="55">
        <v>582.9</v>
      </c>
      <c r="D57" s="55">
        <v>437.4</v>
      </c>
      <c r="E57" s="46">
        <f t="shared" si="0"/>
        <v>0.75038600102933606</v>
      </c>
    </row>
    <row r="58" spans="1:6" s="60" customFormat="1" ht="26.25" x14ac:dyDescent="0.25">
      <c r="A58" s="12" t="s">
        <v>233</v>
      </c>
      <c r="B58" s="49" t="s">
        <v>238</v>
      </c>
      <c r="C58" s="54">
        <f>C59</f>
        <v>2230.9</v>
      </c>
      <c r="D58" s="54">
        <f>D59</f>
        <v>1729.1</v>
      </c>
      <c r="E58" s="10">
        <f t="shared" si="0"/>
        <v>0.77506835806176877</v>
      </c>
    </row>
    <row r="59" spans="1:6" s="60" customFormat="1" x14ac:dyDescent="0.25">
      <c r="A59" s="12" t="s">
        <v>234</v>
      </c>
      <c r="B59" s="49" t="s">
        <v>237</v>
      </c>
      <c r="C59" s="54">
        <f>C60</f>
        <v>2230.9</v>
      </c>
      <c r="D59" s="54">
        <f>D60</f>
        <v>1729.1</v>
      </c>
      <c r="E59" s="10">
        <f t="shared" si="0"/>
        <v>0.77506835806176877</v>
      </c>
    </row>
    <row r="60" spans="1:6" x14ac:dyDescent="0.25">
      <c r="A60" s="13" t="s">
        <v>235</v>
      </c>
      <c r="B60" s="50" t="s">
        <v>236</v>
      </c>
      <c r="C60" s="55">
        <v>2230.9</v>
      </c>
      <c r="D60" s="55">
        <v>1729.1</v>
      </c>
      <c r="E60" s="46">
        <f t="shared" si="0"/>
        <v>0.77506835806176877</v>
      </c>
    </row>
    <row r="61" spans="1:6" ht="28.5" customHeight="1" x14ac:dyDescent="0.25">
      <c r="A61" s="12" t="s">
        <v>74</v>
      </c>
      <c r="B61" s="49" t="s">
        <v>240</v>
      </c>
      <c r="C61" s="54">
        <f>C62</f>
        <v>163.19999999999999</v>
      </c>
      <c r="D61" s="54">
        <f>D62</f>
        <v>98</v>
      </c>
      <c r="E61" s="10">
        <f t="shared" si="0"/>
        <v>0.60049019607843146</v>
      </c>
    </row>
    <row r="62" spans="1:6" ht="51" customHeight="1" x14ac:dyDescent="0.25">
      <c r="A62" s="12" t="s">
        <v>230</v>
      </c>
      <c r="B62" s="49" t="s">
        <v>241</v>
      </c>
      <c r="C62" s="54">
        <f>C63</f>
        <v>163.19999999999999</v>
      </c>
      <c r="D62" s="54">
        <f>D63</f>
        <v>98</v>
      </c>
      <c r="E62" s="10">
        <f t="shared" si="0"/>
        <v>0.60049019607843146</v>
      </c>
    </row>
    <row r="63" spans="1:6" ht="53.25" customHeight="1" x14ac:dyDescent="0.25">
      <c r="A63" s="13" t="s">
        <v>229</v>
      </c>
      <c r="B63" s="50" t="s">
        <v>242</v>
      </c>
      <c r="C63" s="55">
        <v>163.19999999999999</v>
      </c>
      <c r="D63" s="55">
        <v>98</v>
      </c>
      <c r="E63" s="46">
        <f t="shared" si="0"/>
        <v>0.60049019607843146</v>
      </c>
    </row>
    <row r="64" spans="1:6" ht="21" customHeight="1" x14ac:dyDescent="0.25">
      <c r="A64" s="12" t="s">
        <v>75</v>
      </c>
      <c r="B64" s="49" t="s">
        <v>243</v>
      </c>
      <c r="C64" s="54">
        <f>C65+C67</f>
        <v>2340.4</v>
      </c>
      <c r="D64" s="54">
        <f>D65+D67</f>
        <v>1952.2</v>
      </c>
      <c r="E64" s="10">
        <f t="shared" si="0"/>
        <v>0.83413091779183046</v>
      </c>
    </row>
    <row r="65" spans="1:5" ht="69" customHeight="1" x14ac:dyDescent="0.25">
      <c r="A65" s="12" t="s">
        <v>211</v>
      </c>
      <c r="B65" s="49" t="s">
        <v>209</v>
      </c>
      <c r="C65" s="54">
        <f>C66</f>
        <v>229.5</v>
      </c>
      <c r="D65" s="54">
        <f>D66</f>
        <v>229.5</v>
      </c>
      <c r="E65" s="10">
        <f t="shared" si="0"/>
        <v>1</v>
      </c>
    </row>
    <row r="66" spans="1:5" s="73" customFormat="1" ht="66.75" customHeight="1" x14ac:dyDescent="0.25">
      <c r="A66" s="13" t="s">
        <v>212</v>
      </c>
      <c r="B66" s="50" t="s">
        <v>210</v>
      </c>
      <c r="C66" s="55">
        <v>229.5</v>
      </c>
      <c r="D66" s="55">
        <v>229.5</v>
      </c>
      <c r="E66" s="46">
        <f t="shared" si="0"/>
        <v>1</v>
      </c>
    </row>
    <row r="67" spans="1:5" ht="31.5" customHeight="1" x14ac:dyDescent="0.25">
      <c r="A67" s="12" t="s">
        <v>76</v>
      </c>
      <c r="B67" s="51" t="s">
        <v>244</v>
      </c>
      <c r="C67" s="54">
        <f>C68</f>
        <v>2110.9</v>
      </c>
      <c r="D67" s="54">
        <f>D68</f>
        <v>1722.7</v>
      </c>
      <c r="E67" s="10">
        <f t="shared" si="0"/>
        <v>0.81609739921360558</v>
      </c>
    </row>
    <row r="68" spans="1:5" ht="30" customHeight="1" x14ac:dyDescent="0.25">
      <c r="A68" s="13" t="s">
        <v>77</v>
      </c>
      <c r="B68" s="52" t="s">
        <v>245</v>
      </c>
      <c r="C68" s="55">
        <v>2110.9</v>
      </c>
      <c r="D68" s="55">
        <v>1722.7</v>
      </c>
      <c r="E68" s="46">
        <f t="shared" si="0"/>
        <v>0.81609739921360558</v>
      </c>
    </row>
    <row r="69" spans="1:5" ht="30" customHeight="1" x14ac:dyDescent="0.25">
      <c r="A69" s="127" t="s">
        <v>324</v>
      </c>
      <c r="B69" s="51" t="s">
        <v>325</v>
      </c>
      <c r="C69" s="54">
        <f>C70</f>
        <v>400</v>
      </c>
      <c r="D69" s="54">
        <f>D70</f>
        <v>400</v>
      </c>
      <c r="E69" s="10">
        <f t="shared" si="0"/>
        <v>1</v>
      </c>
    </row>
    <row r="70" spans="1:5" ht="30" customHeight="1" x14ac:dyDescent="0.25">
      <c r="A70" s="128" t="s">
        <v>322</v>
      </c>
      <c r="B70" s="52" t="s">
        <v>327</v>
      </c>
      <c r="C70" s="55">
        <f>C71</f>
        <v>400</v>
      </c>
      <c r="D70" s="55">
        <f>D71</f>
        <v>400</v>
      </c>
      <c r="E70" s="46">
        <f t="shared" si="0"/>
        <v>1</v>
      </c>
    </row>
    <row r="71" spans="1:5" ht="42" customHeight="1" x14ac:dyDescent="0.25">
      <c r="A71" s="128" t="s">
        <v>323</v>
      </c>
      <c r="B71" s="52" t="s">
        <v>326</v>
      </c>
      <c r="C71" s="55">
        <v>400</v>
      </c>
      <c r="D71" s="55">
        <v>400</v>
      </c>
      <c r="E71" s="46">
        <f t="shared" si="0"/>
        <v>1</v>
      </c>
    </row>
    <row r="72" spans="1:5" ht="24" customHeight="1" thickBot="1" x14ac:dyDescent="0.3">
      <c r="A72" s="14" t="s">
        <v>78</v>
      </c>
      <c r="B72" s="53"/>
      <c r="C72" s="57">
        <f>C11+C53</f>
        <v>11127</v>
      </c>
      <c r="D72" s="57">
        <f>D11+D53</f>
        <v>8813.4000000000015</v>
      </c>
      <c r="E72" s="7">
        <f t="shared" si="0"/>
        <v>0.79207333513076317</v>
      </c>
    </row>
  </sheetData>
  <mergeCells count="9">
    <mergeCell ref="A6:E6"/>
    <mergeCell ref="A7:E7"/>
    <mergeCell ref="A8:E8"/>
    <mergeCell ref="A9:A10"/>
    <mergeCell ref="A1:A4"/>
    <mergeCell ref="B1:B4"/>
    <mergeCell ref="C1:E1"/>
    <mergeCell ref="C2:E4"/>
    <mergeCell ref="A5:E5"/>
  </mergeCells>
  <pageMargins left="0.51181102362204722" right="0.11811023622047245" top="0.35433070866141736" bottom="0.35433070866141736" header="0.31496062992125984" footer="0.31496062992125984"/>
  <pageSetup paperSize="9" scale="80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workbookViewId="0">
      <selection activeCell="A7" sqref="A7:F7"/>
    </sheetView>
  </sheetViews>
  <sheetFormatPr defaultRowHeight="15" x14ac:dyDescent="0.25"/>
  <cols>
    <col min="1" max="2" width="11.7109375" customWidth="1"/>
    <col min="3" max="3" width="31.28515625" customWidth="1"/>
    <col min="4" max="4" width="15.140625" customWidth="1"/>
    <col min="5" max="6" width="15" customWidth="1"/>
    <col min="7" max="7" width="14.7109375" customWidth="1"/>
  </cols>
  <sheetData>
    <row r="1" spans="1:7" ht="15.75" customHeight="1" x14ac:dyDescent="0.25">
      <c r="A1" s="172"/>
      <c r="B1" s="172"/>
      <c r="C1" s="171"/>
      <c r="D1" s="2"/>
      <c r="E1" s="173" t="s">
        <v>201</v>
      </c>
      <c r="F1" s="173"/>
      <c r="G1" s="173"/>
    </row>
    <row r="2" spans="1:7" ht="15.75" customHeight="1" x14ac:dyDescent="0.25">
      <c r="A2" s="172"/>
      <c r="B2" s="172"/>
      <c r="C2" s="171"/>
      <c r="D2" s="2"/>
      <c r="E2" s="174" t="s">
        <v>330</v>
      </c>
      <c r="F2" s="174"/>
      <c r="G2" s="174"/>
    </row>
    <row r="3" spans="1:7" ht="31.5" customHeight="1" x14ac:dyDescent="0.25">
      <c r="A3" s="172"/>
      <c r="B3" s="172"/>
      <c r="C3" s="171"/>
      <c r="D3" s="2"/>
      <c r="E3" s="174"/>
      <c r="F3" s="174"/>
      <c r="G3" s="174"/>
    </row>
    <row r="4" spans="1:7" ht="18.75" customHeight="1" x14ac:dyDescent="0.25">
      <c r="A4" s="172"/>
      <c r="B4" s="172"/>
      <c r="C4" s="171"/>
      <c r="D4" s="2"/>
      <c r="E4" s="174"/>
      <c r="F4" s="174"/>
      <c r="G4" s="174"/>
    </row>
    <row r="5" spans="1:7" ht="15.75" customHeight="1" x14ac:dyDescent="0.25">
      <c r="A5" s="167" t="s">
        <v>79</v>
      </c>
      <c r="B5" s="167"/>
      <c r="C5" s="167"/>
      <c r="D5" s="167"/>
      <c r="E5" s="167"/>
      <c r="F5" s="167"/>
    </row>
    <row r="6" spans="1:7" ht="39" customHeight="1" x14ac:dyDescent="0.25">
      <c r="A6" s="167" t="s">
        <v>200</v>
      </c>
      <c r="B6" s="167"/>
      <c r="C6" s="167"/>
      <c r="D6" s="167"/>
      <c r="E6" s="167"/>
      <c r="F6" s="167"/>
    </row>
    <row r="7" spans="1:7" ht="20.25" customHeight="1" x14ac:dyDescent="0.25">
      <c r="A7" s="167" t="s">
        <v>80</v>
      </c>
      <c r="B7" s="167"/>
      <c r="C7" s="167"/>
      <c r="D7" s="167"/>
      <c r="E7" s="167"/>
      <c r="F7" s="167"/>
    </row>
    <row r="8" spans="1:7" ht="15.75" x14ac:dyDescent="0.25">
      <c r="A8" s="183" t="s">
        <v>328</v>
      </c>
      <c r="B8" s="183"/>
      <c r="C8" s="183"/>
      <c r="D8" s="183"/>
      <c r="E8" s="183"/>
      <c r="F8" s="183"/>
    </row>
    <row r="9" spans="1:7" ht="15.75" x14ac:dyDescent="0.25">
      <c r="A9" s="66"/>
      <c r="B9" s="66"/>
      <c r="C9" s="66"/>
      <c r="D9" s="66"/>
      <c r="E9" s="66"/>
      <c r="F9" s="66"/>
    </row>
    <row r="10" spans="1:7" ht="15.75" customHeight="1" x14ac:dyDescent="0.25">
      <c r="A10" s="181" t="s">
        <v>81</v>
      </c>
      <c r="B10" s="182" t="s">
        <v>202</v>
      </c>
      <c r="C10" s="182" t="s">
        <v>82</v>
      </c>
      <c r="D10" s="182"/>
      <c r="E10" s="182" t="s">
        <v>83</v>
      </c>
      <c r="F10" s="182" t="s">
        <v>105</v>
      </c>
      <c r="G10" s="184" t="s">
        <v>203</v>
      </c>
    </row>
    <row r="11" spans="1:7" ht="15.75" customHeight="1" x14ac:dyDescent="0.25">
      <c r="A11" s="181"/>
      <c r="B11" s="182"/>
      <c r="C11" s="182"/>
      <c r="D11" s="182"/>
      <c r="E11" s="182"/>
      <c r="F11" s="182"/>
      <c r="G11" s="184"/>
    </row>
    <row r="12" spans="1:7" ht="15.75" x14ac:dyDescent="0.25">
      <c r="A12" s="67" t="s">
        <v>101</v>
      </c>
      <c r="B12" s="67" t="s">
        <v>101</v>
      </c>
      <c r="C12" s="179" t="s">
        <v>86</v>
      </c>
      <c r="D12" s="179"/>
      <c r="E12" s="54">
        <f>E13+E18+E20+E22+E25+E31+E29</f>
        <v>11426.099999999999</v>
      </c>
      <c r="F12" s="54">
        <f>F13+F18+F20+F22+F25+F31+F29</f>
        <v>8756.5000000000018</v>
      </c>
      <c r="G12" s="68">
        <f>F12/E12*100%</f>
        <v>0.76635947523652015</v>
      </c>
    </row>
    <row r="13" spans="1:7" x14ac:dyDescent="0.25">
      <c r="A13" s="67" t="s">
        <v>102</v>
      </c>
      <c r="B13" s="67" t="s">
        <v>101</v>
      </c>
      <c r="C13" s="178" t="s">
        <v>87</v>
      </c>
      <c r="D13" s="178"/>
      <c r="E13" s="54">
        <f>E14+E15+E17+E16</f>
        <v>2099.1999999999998</v>
      </c>
      <c r="F13" s="54">
        <f>F14+F15+F17+F16</f>
        <v>1749.4</v>
      </c>
      <c r="G13" s="68">
        <f t="shared" ref="G13:G32" si="0">F13/E13*100%</f>
        <v>0.83336509146341475</v>
      </c>
    </row>
    <row r="14" spans="1:7" x14ac:dyDescent="0.25">
      <c r="A14" s="69" t="s">
        <v>102</v>
      </c>
      <c r="B14" s="69" t="s">
        <v>159</v>
      </c>
      <c r="C14" s="180" t="s">
        <v>88</v>
      </c>
      <c r="D14" s="180"/>
      <c r="E14" s="55">
        <v>619.79999999999995</v>
      </c>
      <c r="F14" s="55">
        <v>549.79999999999995</v>
      </c>
      <c r="G14" s="70">
        <f t="shared" si="0"/>
        <v>0.88706034204582118</v>
      </c>
    </row>
    <row r="15" spans="1:7" ht="54.75" customHeight="1" x14ac:dyDescent="0.25">
      <c r="A15" s="69" t="s">
        <v>102</v>
      </c>
      <c r="B15" s="69" t="s">
        <v>161</v>
      </c>
      <c r="C15" s="177" t="s">
        <v>89</v>
      </c>
      <c r="D15" s="177"/>
      <c r="E15" s="55">
        <v>1384</v>
      </c>
      <c r="F15" s="55">
        <v>1125.7</v>
      </c>
      <c r="G15" s="70">
        <f t="shared" si="0"/>
        <v>0.81336705202312143</v>
      </c>
    </row>
    <row r="16" spans="1:7" x14ac:dyDescent="0.25">
      <c r="A16" s="69" t="s">
        <v>102</v>
      </c>
      <c r="B16" s="69" t="s">
        <v>256</v>
      </c>
      <c r="C16" s="177" t="s">
        <v>257</v>
      </c>
      <c r="D16" s="177"/>
      <c r="E16" s="55">
        <v>3</v>
      </c>
      <c r="F16" s="55">
        <v>0</v>
      </c>
      <c r="G16" s="70">
        <f t="shared" ref="G16" si="1">F16/E16*100%</f>
        <v>0</v>
      </c>
    </row>
    <row r="17" spans="1:7" x14ac:dyDescent="0.25">
      <c r="A17" s="69" t="s">
        <v>102</v>
      </c>
      <c r="B17" s="69">
        <v>13</v>
      </c>
      <c r="C17" s="177" t="s">
        <v>90</v>
      </c>
      <c r="D17" s="177"/>
      <c r="E17" s="55">
        <v>92.4</v>
      </c>
      <c r="F17" s="55">
        <v>73.900000000000006</v>
      </c>
      <c r="G17" s="70">
        <f t="shared" si="0"/>
        <v>0.79978354978354982</v>
      </c>
    </row>
    <row r="18" spans="1:7" x14ac:dyDescent="0.25">
      <c r="A18" s="67" t="s">
        <v>159</v>
      </c>
      <c r="B18" s="67" t="s">
        <v>101</v>
      </c>
      <c r="C18" s="178" t="s">
        <v>91</v>
      </c>
      <c r="D18" s="178"/>
      <c r="E18" s="54">
        <f>E19</f>
        <v>164.3</v>
      </c>
      <c r="F18" s="54">
        <f>F19</f>
        <v>98</v>
      </c>
      <c r="G18" s="68">
        <f t="shared" si="0"/>
        <v>0.59646987218502734</v>
      </c>
    </row>
    <row r="19" spans="1:7" x14ac:dyDescent="0.25">
      <c r="A19" s="69" t="s">
        <v>159</v>
      </c>
      <c r="B19" s="69" t="s">
        <v>165</v>
      </c>
      <c r="C19" s="177" t="s">
        <v>92</v>
      </c>
      <c r="D19" s="177"/>
      <c r="E19" s="55">
        <v>164.3</v>
      </c>
      <c r="F19" s="55">
        <v>98</v>
      </c>
      <c r="G19" s="70">
        <f t="shared" si="0"/>
        <v>0.59646987218502734</v>
      </c>
    </row>
    <row r="20" spans="1:7" x14ac:dyDescent="0.25">
      <c r="A20" s="67" t="s">
        <v>165</v>
      </c>
      <c r="B20" s="67" t="s">
        <v>101</v>
      </c>
      <c r="C20" s="178" t="s">
        <v>193</v>
      </c>
      <c r="D20" s="178"/>
      <c r="E20" s="54">
        <f>E21</f>
        <v>1932.7</v>
      </c>
      <c r="F20" s="54">
        <f>F21</f>
        <v>1559.8</v>
      </c>
      <c r="G20" s="68">
        <f t="shared" si="0"/>
        <v>0.80705748434832092</v>
      </c>
    </row>
    <row r="21" spans="1:7" ht="37.5" customHeight="1" x14ac:dyDescent="0.25">
      <c r="A21" s="69" t="s">
        <v>165</v>
      </c>
      <c r="B21" s="69">
        <v>10</v>
      </c>
      <c r="C21" s="177" t="s">
        <v>246</v>
      </c>
      <c r="D21" s="177"/>
      <c r="E21" s="55">
        <v>1932.7</v>
      </c>
      <c r="F21" s="55">
        <v>1559.8</v>
      </c>
      <c r="G21" s="68">
        <f t="shared" si="0"/>
        <v>0.80705748434832092</v>
      </c>
    </row>
    <row r="22" spans="1:7" x14ac:dyDescent="0.25">
      <c r="A22" s="67" t="s">
        <v>161</v>
      </c>
      <c r="B22" s="67" t="s">
        <v>101</v>
      </c>
      <c r="C22" s="178" t="s">
        <v>93</v>
      </c>
      <c r="D22" s="178"/>
      <c r="E22" s="54">
        <f>E23+E24</f>
        <v>1110.8</v>
      </c>
      <c r="F22" s="54">
        <f>F23+F24</f>
        <v>465.70000000000005</v>
      </c>
      <c r="G22" s="68">
        <f t="shared" si="0"/>
        <v>0.41924738926899535</v>
      </c>
    </row>
    <row r="23" spans="1:7" x14ac:dyDescent="0.25">
      <c r="A23" s="69" t="s">
        <v>161</v>
      </c>
      <c r="B23" s="69" t="s">
        <v>167</v>
      </c>
      <c r="C23" s="177" t="s">
        <v>94</v>
      </c>
      <c r="D23" s="177"/>
      <c r="E23" s="55">
        <v>701.4</v>
      </c>
      <c r="F23" s="138">
        <v>303.8</v>
      </c>
      <c r="G23" s="70">
        <f t="shared" si="0"/>
        <v>0.43313373253493015</v>
      </c>
    </row>
    <row r="24" spans="1:7" x14ac:dyDescent="0.25">
      <c r="A24" s="69" t="s">
        <v>161</v>
      </c>
      <c r="B24" s="69" t="s">
        <v>248</v>
      </c>
      <c r="C24" s="175" t="s">
        <v>247</v>
      </c>
      <c r="D24" s="176"/>
      <c r="E24" s="138">
        <v>409.4</v>
      </c>
      <c r="F24" s="55">
        <v>161.9</v>
      </c>
      <c r="G24" s="70">
        <f t="shared" si="0"/>
        <v>0.39545676599902302</v>
      </c>
    </row>
    <row r="25" spans="1:7" x14ac:dyDescent="0.25">
      <c r="A25" s="67" t="s">
        <v>166</v>
      </c>
      <c r="B25" s="67" t="s">
        <v>101</v>
      </c>
      <c r="C25" s="178" t="s">
        <v>95</v>
      </c>
      <c r="D25" s="178"/>
      <c r="E25" s="54">
        <f>E26+E27+E28</f>
        <v>6060.5999999999995</v>
      </c>
      <c r="F25" s="54">
        <f>F26+F27+F28</f>
        <v>4857.8</v>
      </c>
      <c r="G25" s="68">
        <f t="shared" si="0"/>
        <v>0.80153780153780163</v>
      </c>
    </row>
    <row r="26" spans="1:7" x14ac:dyDescent="0.25">
      <c r="A26" s="69" t="s">
        <v>166</v>
      </c>
      <c r="B26" s="69" t="s">
        <v>102</v>
      </c>
      <c r="C26" s="177" t="s">
        <v>96</v>
      </c>
      <c r="D26" s="177"/>
      <c r="E26" s="55">
        <v>39.5</v>
      </c>
      <c r="F26" s="55">
        <v>25.5</v>
      </c>
      <c r="G26" s="70">
        <f t="shared" si="0"/>
        <v>0.64556962025316456</v>
      </c>
    </row>
    <row r="27" spans="1:7" x14ac:dyDescent="0.25">
      <c r="A27" s="69" t="s">
        <v>166</v>
      </c>
      <c r="B27" s="69" t="s">
        <v>159</v>
      </c>
      <c r="C27" s="177" t="s">
        <v>97</v>
      </c>
      <c r="D27" s="177"/>
      <c r="E27" s="55">
        <v>4486.8999999999996</v>
      </c>
      <c r="F27" s="55">
        <v>3566.1</v>
      </c>
      <c r="G27" s="70">
        <f t="shared" si="0"/>
        <v>0.79478036060531776</v>
      </c>
    </row>
    <row r="28" spans="1:7" x14ac:dyDescent="0.25">
      <c r="A28" s="69" t="s">
        <v>166</v>
      </c>
      <c r="B28" s="69" t="s">
        <v>165</v>
      </c>
      <c r="C28" s="177" t="s">
        <v>98</v>
      </c>
      <c r="D28" s="177"/>
      <c r="E28" s="55">
        <v>1534.2</v>
      </c>
      <c r="F28" s="55">
        <v>1266.2</v>
      </c>
      <c r="G28" s="70">
        <f t="shared" si="0"/>
        <v>0.82531612566810064</v>
      </c>
    </row>
    <row r="29" spans="1:7" x14ac:dyDescent="0.25">
      <c r="A29" s="67" t="s">
        <v>258</v>
      </c>
      <c r="B29" s="67" t="s">
        <v>166</v>
      </c>
      <c r="C29" s="178" t="s">
        <v>259</v>
      </c>
      <c r="D29" s="178"/>
      <c r="E29" s="54">
        <f>E30</f>
        <v>6.2</v>
      </c>
      <c r="F29" s="54">
        <f t="shared" ref="F29:G29" si="2">F30</f>
        <v>6.2</v>
      </c>
      <c r="G29" s="54">
        <f t="shared" si="2"/>
        <v>1</v>
      </c>
    </row>
    <row r="30" spans="1:7" s="73" customFormat="1" x14ac:dyDescent="0.25">
      <c r="A30" s="69" t="s">
        <v>258</v>
      </c>
      <c r="B30" s="69" t="s">
        <v>166</v>
      </c>
      <c r="C30" s="175" t="s">
        <v>260</v>
      </c>
      <c r="D30" s="176"/>
      <c r="E30" s="55">
        <v>6.2</v>
      </c>
      <c r="F30" s="55">
        <v>6.2</v>
      </c>
      <c r="G30" s="70">
        <f>F30/E30*100%</f>
        <v>1</v>
      </c>
    </row>
    <row r="31" spans="1:7" x14ac:dyDescent="0.25">
      <c r="A31" s="67">
        <v>10</v>
      </c>
      <c r="B31" s="67" t="s">
        <v>101</v>
      </c>
      <c r="C31" s="178" t="s">
        <v>99</v>
      </c>
      <c r="D31" s="178"/>
      <c r="E31" s="54">
        <f>E32</f>
        <v>52.3</v>
      </c>
      <c r="F31" s="54">
        <f>F32</f>
        <v>19.600000000000001</v>
      </c>
      <c r="G31" s="68">
        <f t="shared" si="0"/>
        <v>0.37476099426386239</v>
      </c>
    </row>
    <row r="32" spans="1:7" x14ac:dyDescent="0.25">
      <c r="A32" s="69">
        <v>10</v>
      </c>
      <c r="B32" s="69" t="s">
        <v>102</v>
      </c>
      <c r="C32" s="177" t="s">
        <v>100</v>
      </c>
      <c r="D32" s="177"/>
      <c r="E32" s="55">
        <v>52.3</v>
      </c>
      <c r="F32" s="55">
        <v>19.600000000000001</v>
      </c>
      <c r="G32" s="70">
        <f t="shared" si="0"/>
        <v>0.37476099426386239</v>
      </c>
    </row>
    <row r="33" spans="1:7" ht="18.75" x14ac:dyDescent="0.3">
      <c r="A33" s="63"/>
      <c r="B33" s="64"/>
      <c r="C33" s="64"/>
      <c r="D33" s="65">
        <f>D31+D25+D22+D20+D18+D13</f>
        <v>0</v>
      </c>
      <c r="E33" s="65">
        <f>E31+E25+E22+E20+E18+E13</f>
        <v>11419.899999999998</v>
      </c>
      <c r="F33" s="64"/>
      <c r="G33" s="64"/>
    </row>
    <row r="34" spans="1:7" x14ac:dyDescent="0.25">
      <c r="A34" s="64"/>
      <c r="B34" s="64"/>
      <c r="C34" s="64"/>
      <c r="D34" s="64"/>
      <c r="E34" s="64"/>
      <c r="F34" s="64"/>
      <c r="G34" s="64"/>
    </row>
    <row r="35" spans="1:7" x14ac:dyDescent="0.25">
      <c r="A35" s="64"/>
      <c r="B35" s="64"/>
      <c r="C35" s="64"/>
      <c r="D35" s="64"/>
      <c r="E35" s="64"/>
      <c r="F35" s="64"/>
      <c r="G35" s="64"/>
    </row>
    <row r="36" spans="1:7" x14ac:dyDescent="0.25">
      <c r="A36" s="64"/>
      <c r="B36" s="64"/>
      <c r="C36" s="64"/>
      <c r="D36" s="64"/>
      <c r="E36" s="64"/>
      <c r="F36" s="64"/>
      <c r="G36" s="64"/>
    </row>
  </sheetData>
  <mergeCells count="36">
    <mergeCell ref="A7:F7"/>
    <mergeCell ref="A8:F8"/>
    <mergeCell ref="E1:G1"/>
    <mergeCell ref="E2:G4"/>
    <mergeCell ref="E10:E11"/>
    <mergeCell ref="C10:D11"/>
    <mergeCell ref="A1:A4"/>
    <mergeCell ref="B1:B4"/>
    <mergeCell ref="C1:C4"/>
    <mergeCell ref="A5:F5"/>
    <mergeCell ref="A6:F6"/>
    <mergeCell ref="F10:F11"/>
    <mergeCell ref="G10:G11"/>
    <mergeCell ref="C12:D12"/>
    <mergeCell ref="C19:D19"/>
    <mergeCell ref="C13:D13"/>
    <mergeCell ref="C14:D14"/>
    <mergeCell ref="A10:A11"/>
    <mergeCell ref="B10:B11"/>
    <mergeCell ref="C15:D15"/>
    <mergeCell ref="C16:D16"/>
    <mergeCell ref="C20:D20"/>
    <mergeCell ref="C21:D21"/>
    <mergeCell ref="C22:D22"/>
    <mergeCell ref="C23:D23"/>
    <mergeCell ref="C17:D17"/>
    <mergeCell ref="C18:D18"/>
    <mergeCell ref="C24:D24"/>
    <mergeCell ref="C32:D32"/>
    <mergeCell ref="C25:D25"/>
    <mergeCell ref="C26:D26"/>
    <mergeCell ref="C27:D27"/>
    <mergeCell ref="C28:D28"/>
    <mergeCell ref="C31:D31"/>
    <mergeCell ref="C29:D29"/>
    <mergeCell ref="C30:D30"/>
  </mergeCells>
  <pageMargins left="0" right="0" top="0.35433070866141736" bottom="0.35433070866141736" header="0.31496062992125984" footer="0.31496062992125984"/>
  <pageSetup paperSize="9" scale="88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6"/>
  <sheetViews>
    <sheetView view="pageBreakPreview" zoomScaleSheetLayoutView="100" workbookViewId="0">
      <selection activeCell="F2" sqref="F2:I5"/>
    </sheetView>
  </sheetViews>
  <sheetFormatPr defaultRowHeight="19.5" customHeight="1" x14ac:dyDescent="0.25"/>
  <cols>
    <col min="1" max="1" width="6" customWidth="1"/>
    <col min="4" max="4" width="11.140625" style="129" customWidth="1"/>
    <col min="6" max="6" width="30.5703125" customWidth="1"/>
    <col min="7" max="7" width="11.5703125" style="93" customWidth="1"/>
    <col min="8" max="8" width="12.140625" style="93" customWidth="1"/>
    <col min="9" max="9" width="11.85546875" customWidth="1"/>
  </cols>
  <sheetData>
    <row r="1" spans="1:9" ht="19.5" customHeight="1" x14ac:dyDescent="0.3">
      <c r="A1" s="22"/>
      <c r="F1" s="71"/>
      <c r="G1" s="185" t="s">
        <v>208</v>
      </c>
      <c r="H1" s="185"/>
      <c r="I1" s="185"/>
    </row>
    <row r="2" spans="1:9" ht="19.5" customHeight="1" x14ac:dyDescent="0.3">
      <c r="A2" s="22"/>
      <c r="F2" s="192" t="s">
        <v>332</v>
      </c>
      <c r="G2" s="192"/>
      <c r="H2" s="192"/>
      <c r="I2" s="192"/>
    </row>
    <row r="3" spans="1:9" ht="19.5" customHeight="1" x14ac:dyDescent="0.3">
      <c r="A3" s="22"/>
      <c r="F3" s="192"/>
      <c r="G3" s="192"/>
      <c r="H3" s="192"/>
      <c r="I3" s="192"/>
    </row>
    <row r="4" spans="1:9" ht="9" customHeight="1" x14ac:dyDescent="0.3">
      <c r="A4" s="22"/>
      <c r="F4" s="192"/>
      <c r="G4" s="192"/>
      <c r="H4" s="192"/>
      <c r="I4" s="192"/>
    </row>
    <row r="5" spans="1:9" ht="19.5" hidden="1" customHeight="1" x14ac:dyDescent="0.25">
      <c r="A5" s="1"/>
      <c r="F5" s="192"/>
      <c r="G5" s="192"/>
      <c r="H5" s="192"/>
      <c r="I5" s="192"/>
    </row>
    <row r="6" spans="1:9" ht="19.5" customHeight="1" x14ac:dyDescent="0.25">
      <c r="A6" s="1"/>
    </row>
    <row r="7" spans="1:9" s="33" customFormat="1" ht="39" customHeight="1" x14ac:dyDescent="0.25">
      <c r="A7" s="188" t="s">
        <v>126</v>
      </c>
      <c r="B7" s="188"/>
      <c r="C7" s="188"/>
      <c r="D7" s="188"/>
      <c r="E7" s="188"/>
      <c r="F7" s="188"/>
      <c r="G7" s="188"/>
      <c r="H7" s="188"/>
      <c r="I7" s="188"/>
    </row>
    <row r="8" spans="1:9" s="33" customFormat="1" ht="19.5" customHeight="1" x14ac:dyDescent="0.25">
      <c r="A8" s="189" t="s">
        <v>127</v>
      </c>
      <c r="B8" s="189"/>
      <c r="C8" s="189"/>
      <c r="D8" s="189"/>
      <c r="E8" s="189"/>
      <c r="F8" s="189"/>
      <c r="G8" s="189"/>
      <c r="H8" s="189"/>
      <c r="I8" s="189"/>
    </row>
    <row r="9" spans="1:9" s="33" customFormat="1" ht="19.5" customHeight="1" x14ac:dyDescent="0.25">
      <c r="A9" s="189" t="s">
        <v>328</v>
      </c>
      <c r="B9" s="189"/>
      <c r="C9" s="189"/>
      <c r="D9" s="189"/>
      <c r="E9" s="189"/>
      <c r="F9" s="189"/>
      <c r="G9" s="189"/>
      <c r="H9" s="189"/>
      <c r="I9" s="189"/>
    </row>
    <row r="10" spans="1:9" ht="19.5" customHeight="1" thickBot="1" x14ac:dyDescent="0.3">
      <c r="A10" s="1"/>
    </row>
    <row r="11" spans="1:9" ht="19.5" customHeight="1" x14ac:dyDescent="0.25">
      <c r="A11" s="186" t="s">
        <v>128</v>
      </c>
      <c r="B11" s="186" t="s">
        <v>81</v>
      </c>
      <c r="C11" s="186" t="s">
        <v>202</v>
      </c>
      <c r="D11" s="186" t="s">
        <v>129</v>
      </c>
      <c r="E11" s="186" t="s">
        <v>207</v>
      </c>
      <c r="F11" s="186" t="s">
        <v>82</v>
      </c>
      <c r="G11" s="190" t="s">
        <v>130</v>
      </c>
      <c r="H11" s="190" t="s">
        <v>131</v>
      </c>
      <c r="I11" s="186" t="s">
        <v>206</v>
      </c>
    </row>
    <row r="12" spans="1:9" ht="19.5" customHeight="1" thickBot="1" x14ac:dyDescent="0.3">
      <c r="A12" s="187"/>
      <c r="B12" s="187"/>
      <c r="C12" s="187"/>
      <c r="D12" s="187"/>
      <c r="E12" s="187"/>
      <c r="F12" s="187"/>
      <c r="G12" s="191"/>
      <c r="H12" s="191"/>
      <c r="I12" s="187"/>
    </row>
    <row r="13" spans="1:9" ht="19.5" customHeight="1" thickBot="1" x14ac:dyDescent="0.3">
      <c r="A13" s="43" t="s">
        <v>157</v>
      </c>
      <c r="B13" s="44" t="s">
        <v>101</v>
      </c>
      <c r="C13" s="44" t="s">
        <v>101</v>
      </c>
      <c r="D13" s="44" t="s">
        <v>158</v>
      </c>
      <c r="E13" s="44" t="s">
        <v>157</v>
      </c>
      <c r="F13" s="45" t="s">
        <v>86</v>
      </c>
      <c r="G13" s="106">
        <f>G14</f>
        <v>11426.099999999999</v>
      </c>
      <c r="H13" s="106">
        <f t="shared" ref="H13" si="0">H14</f>
        <v>8756.5</v>
      </c>
      <c r="I13" s="101">
        <f t="shared" ref="I13:I84" si="1">H13/G13*100%</f>
        <v>0.76635947523652004</v>
      </c>
    </row>
    <row r="14" spans="1:9" ht="59.25" customHeight="1" x14ac:dyDescent="0.25">
      <c r="A14" s="42">
        <v>979</v>
      </c>
      <c r="B14" s="30" t="s">
        <v>101</v>
      </c>
      <c r="C14" s="30" t="s">
        <v>101</v>
      </c>
      <c r="D14" s="30" t="s">
        <v>158</v>
      </c>
      <c r="E14" s="30" t="s">
        <v>157</v>
      </c>
      <c r="F14" s="31" t="s">
        <v>132</v>
      </c>
      <c r="G14" s="107">
        <f>G15+G46+G51+G59+G78+G110+G120</f>
        <v>11426.099999999999</v>
      </c>
      <c r="H14" s="107">
        <f>H15+H46+H51+H59+H78+H110+H120</f>
        <v>8756.5</v>
      </c>
      <c r="I14" s="101">
        <f t="shared" si="1"/>
        <v>0.76635947523652004</v>
      </c>
    </row>
    <row r="15" spans="1:9" ht="19.5" customHeight="1" x14ac:dyDescent="0.25">
      <c r="A15" s="36">
        <v>979</v>
      </c>
      <c r="B15" s="24" t="s">
        <v>102</v>
      </c>
      <c r="C15" s="24" t="s">
        <v>101</v>
      </c>
      <c r="D15" s="24" t="s">
        <v>158</v>
      </c>
      <c r="E15" s="24" t="s">
        <v>157</v>
      </c>
      <c r="F15" s="25" t="s">
        <v>133</v>
      </c>
      <c r="G15" s="108">
        <f>G16+G21+G38+G33</f>
        <v>2099.1999999999998</v>
      </c>
      <c r="H15" s="108">
        <f>H16+H21+H38+H33</f>
        <v>1749.4</v>
      </c>
      <c r="I15" s="101">
        <f t="shared" si="1"/>
        <v>0.83336509146341475</v>
      </c>
    </row>
    <row r="16" spans="1:9" ht="53.25" customHeight="1" x14ac:dyDescent="0.25">
      <c r="A16" s="36">
        <v>979</v>
      </c>
      <c r="B16" s="24" t="s">
        <v>102</v>
      </c>
      <c r="C16" s="24" t="s">
        <v>159</v>
      </c>
      <c r="D16" s="24" t="s">
        <v>158</v>
      </c>
      <c r="E16" s="24" t="s">
        <v>157</v>
      </c>
      <c r="F16" s="25" t="s">
        <v>88</v>
      </c>
      <c r="G16" s="108">
        <f>G17</f>
        <v>619.79999999999995</v>
      </c>
      <c r="H16" s="108">
        <f t="shared" ref="H16" si="2">H17</f>
        <v>549.79999999999995</v>
      </c>
      <c r="I16" s="101">
        <f t="shared" si="1"/>
        <v>0.88706034204582118</v>
      </c>
    </row>
    <row r="17" spans="1:12" ht="26.25" customHeight="1" x14ac:dyDescent="0.25">
      <c r="A17" s="37">
        <v>979</v>
      </c>
      <c r="B17" s="32" t="s">
        <v>102</v>
      </c>
      <c r="C17" s="32" t="s">
        <v>159</v>
      </c>
      <c r="D17" s="28">
        <v>100001010</v>
      </c>
      <c r="E17" s="32" t="s">
        <v>157</v>
      </c>
      <c r="F17" s="29" t="s">
        <v>134</v>
      </c>
      <c r="G17" s="105">
        <f t="shared" ref="G17:H19" si="3">G18</f>
        <v>619.79999999999995</v>
      </c>
      <c r="H17" s="105">
        <f t="shared" si="3"/>
        <v>549.79999999999995</v>
      </c>
      <c r="I17" s="38">
        <f t="shared" si="1"/>
        <v>0.88706034204582118</v>
      </c>
    </row>
    <row r="18" spans="1:12" ht="42" customHeight="1" x14ac:dyDescent="0.25">
      <c r="A18" s="37">
        <v>979</v>
      </c>
      <c r="B18" s="32" t="s">
        <v>102</v>
      </c>
      <c r="C18" s="32" t="s">
        <v>159</v>
      </c>
      <c r="D18" s="28">
        <v>100001010</v>
      </c>
      <c r="E18" s="32" t="s">
        <v>157</v>
      </c>
      <c r="F18" s="29" t="s">
        <v>135</v>
      </c>
      <c r="G18" s="105">
        <f t="shared" si="3"/>
        <v>619.79999999999995</v>
      </c>
      <c r="H18" s="105">
        <f t="shared" si="3"/>
        <v>549.79999999999995</v>
      </c>
      <c r="I18" s="38">
        <f t="shared" si="1"/>
        <v>0.88706034204582118</v>
      </c>
    </row>
    <row r="19" spans="1:12" ht="19.5" customHeight="1" x14ac:dyDescent="0.25">
      <c r="A19" s="37">
        <v>979</v>
      </c>
      <c r="B19" s="32" t="s">
        <v>102</v>
      </c>
      <c r="C19" s="32" t="s">
        <v>159</v>
      </c>
      <c r="D19" s="28">
        <v>100001010</v>
      </c>
      <c r="E19" s="32" t="s">
        <v>157</v>
      </c>
      <c r="F19" s="29" t="s">
        <v>136</v>
      </c>
      <c r="G19" s="105">
        <f>G20</f>
        <v>619.79999999999995</v>
      </c>
      <c r="H19" s="105">
        <f t="shared" si="3"/>
        <v>549.79999999999995</v>
      </c>
      <c r="I19" s="38">
        <f t="shared" si="1"/>
        <v>0.88706034204582118</v>
      </c>
    </row>
    <row r="20" spans="1:12" ht="86.25" customHeight="1" x14ac:dyDescent="0.25">
      <c r="A20" s="37">
        <v>979</v>
      </c>
      <c r="B20" s="32" t="s">
        <v>102</v>
      </c>
      <c r="C20" s="32" t="s">
        <v>159</v>
      </c>
      <c r="D20" s="28">
        <v>100001010</v>
      </c>
      <c r="E20" s="32" t="s">
        <v>160</v>
      </c>
      <c r="F20" s="29" t="s">
        <v>137</v>
      </c>
      <c r="G20" s="105">
        <v>619.79999999999995</v>
      </c>
      <c r="H20" s="105">
        <v>549.79999999999995</v>
      </c>
      <c r="I20" s="38">
        <f t="shared" si="1"/>
        <v>0.88706034204582118</v>
      </c>
    </row>
    <row r="21" spans="1:12" ht="62.25" customHeight="1" x14ac:dyDescent="0.25">
      <c r="A21" s="36">
        <v>979</v>
      </c>
      <c r="B21" s="24" t="s">
        <v>102</v>
      </c>
      <c r="C21" s="24" t="s">
        <v>161</v>
      </c>
      <c r="D21" s="24" t="s">
        <v>158</v>
      </c>
      <c r="E21" s="24" t="s">
        <v>157</v>
      </c>
      <c r="F21" s="25" t="s">
        <v>288</v>
      </c>
      <c r="G21" s="107">
        <f t="shared" ref="G21:H23" si="4">G22</f>
        <v>1384</v>
      </c>
      <c r="H21" s="107">
        <f t="shared" si="4"/>
        <v>1125.7</v>
      </c>
      <c r="I21" s="101">
        <f t="shared" si="1"/>
        <v>0.81336705202312143</v>
      </c>
    </row>
    <row r="22" spans="1:12" s="60" customFormat="1" ht="70.5" customHeight="1" x14ac:dyDescent="0.25">
      <c r="A22" s="36">
        <v>979</v>
      </c>
      <c r="B22" s="24" t="s">
        <v>102</v>
      </c>
      <c r="C22" s="24" t="s">
        <v>161</v>
      </c>
      <c r="D22" s="102" t="s">
        <v>162</v>
      </c>
      <c r="E22" s="24" t="s">
        <v>157</v>
      </c>
      <c r="F22" s="25" t="s">
        <v>194</v>
      </c>
      <c r="G22" s="108">
        <f>G23+G28</f>
        <v>1384</v>
      </c>
      <c r="H22" s="108">
        <f t="shared" ref="H22:I22" si="5">H23+H28</f>
        <v>1125.7</v>
      </c>
      <c r="I22" s="108">
        <f t="shared" si="5"/>
        <v>1.8133400780459605</v>
      </c>
    </row>
    <row r="23" spans="1:12" ht="40.5" customHeight="1" x14ac:dyDescent="0.25">
      <c r="A23" s="37">
        <v>979</v>
      </c>
      <c r="B23" s="32" t="s">
        <v>102</v>
      </c>
      <c r="C23" s="32" t="s">
        <v>161</v>
      </c>
      <c r="D23" s="34" t="s">
        <v>163</v>
      </c>
      <c r="E23" s="32" t="s">
        <v>157</v>
      </c>
      <c r="F23" s="29" t="s">
        <v>135</v>
      </c>
      <c r="G23" s="105">
        <f t="shared" si="4"/>
        <v>1383.8</v>
      </c>
      <c r="H23" s="105">
        <f t="shared" si="4"/>
        <v>1125.5</v>
      </c>
      <c r="I23" s="38">
        <f t="shared" si="1"/>
        <v>0.81334007804596042</v>
      </c>
    </row>
    <row r="24" spans="1:12" ht="20.25" customHeight="1" x14ac:dyDescent="0.25">
      <c r="A24" s="37">
        <v>979</v>
      </c>
      <c r="B24" s="32" t="s">
        <v>102</v>
      </c>
      <c r="C24" s="32" t="s">
        <v>161</v>
      </c>
      <c r="D24" s="34" t="s">
        <v>164</v>
      </c>
      <c r="E24" s="32" t="s">
        <v>157</v>
      </c>
      <c r="F24" s="29" t="s">
        <v>138</v>
      </c>
      <c r="G24" s="105">
        <f>G25+G26+G27</f>
        <v>1383.8</v>
      </c>
      <c r="H24" s="105">
        <f t="shared" ref="H24" si="6">H25+H26+H27</f>
        <v>1125.5</v>
      </c>
      <c r="I24" s="38">
        <f t="shared" si="1"/>
        <v>0.81334007804596042</v>
      </c>
    </row>
    <row r="25" spans="1:12" ht="88.5" customHeight="1" x14ac:dyDescent="0.25">
      <c r="A25" s="37">
        <v>979</v>
      </c>
      <c r="B25" s="32" t="s">
        <v>102</v>
      </c>
      <c r="C25" s="32" t="s">
        <v>161</v>
      </c>
      <c r="D25" s="34" t="s">
        <v>164</v>
      </c>
      <c r="E25" s="27">
        <v>100</v>
      </c>
      <c r="F25" s="29" t="s">
        <v>137</v>
      </c>
      <c r="G25" s="105">
        <v>1110</v>
      </c>
      <c r="H25" s="105">
        <v>948.5</v>
      </c>
      <c r="I25" s="38">
        <f t="shared" si="1"/>
        <v>0.85450450450450455</v>
      </c>
    </row>
    <row r="26" spans="1:12" ht="38.25" customHeight="1" x14ac:dyDescent="0.25">
      <c r="A26" s="37">
        <v>979</v>
      </c>
      <c r="B26" s="32" t="s">
        <v>102</v>
      </c>
      <c r="C26" s="32" t="s">
        <v>161</v>
      </c>
      <c r="D26" s="34" t="s">
        <v>164</v>
      </c>
      <c r="E26" s="27">
        <v>200</v>
      </c>
      <c r="F26" s="29" t="s">
        <v>184</v>
      </c>
      <c r="G26" s="105">
        <v>248.7</v>
      </c>
      <c r="H26" s="105">
        <v>169.6</v>
      </c>
      <c r="I26" s="38">
        <f t="shared" si="1"/>
        <v>0.68194611982308007</v>
      </c>
    </row>
    <row r="27" spans="1:12" ht="25.5" customHeight="1" x14ac:dyDescent="0.25">
      <c r="A27" s="37">
        <v>979</v>
      </c>
      <c r="B27" s="32" t="s">
        <v>102</v>
      </c>
      <c r="C27" s="32" t="s">
        <v>161</v>
      </c>
      <c r="D27" s="34" t="s">
        <v>164</v>
      </c>
      <c r="E27" s="27">
        <v>800</v>
      </c>
      <c r="F27" s="80" t="s">
        <v>139</v>
      </c>
      <c r="G27" s="105">
        <v>25.1</v>
      </c>
      <c r="H27" s="105">
        <v>7.4</v>
      </c>
      <c r="I27" s="38">
        <f t="shared" si="1"/>
        <v>0.29482071713147412</v>
      </c>
    </row>
    <row r="28" spans="1:12" ht="50.25" customHeight="1" x14ac:dyDescent="0.25">
      <c r="A28" s="37">
        <v>979</v>
      </c>
      <c r="B28" s="32" t="s">
        <v>102</v>
      </c>
      <c r="C28" s="32" t="s">
        <v>161</v>
      </c>
      <c r="D28" s="34" t="s">
        <v>213</v>
      </c>
      <c r="E28" s="32" t="s">
        <v>157</v>
      </c>
      <c r="F28" s="29" t="s">
        <v>214</v>
      </c>
      <c r="G28" s="105">
        <f>G29+G31</f>
        <v>0.2</v>
      </c>
      <c r="H28" s="105">
        <f t="shared" ref="H28:I28" si="7">H29+H31</f>
        <v>0.2</v>
      </c>
      <c r="I28" s="105">
        <f t="shared" si="7"/>
        <v>1</v>
      </c>
    </row>
    <row r="29" spans="1:12" ht="23.25" customHeight="1" x14ac:dyDescent="0.25">
      <c r="A29" s="37">
        <v>979</v>
      </c>
      <c r="B29" s="32" t="s">
        <v>102</v>
      </c>
      <c r="C29" s="32" t="s">
        <v>161</v>
      </c>
      <c r="D29" s="34" t="s">
        <v>185</v>
      </c>
      <c r="E29" s="32" t="s">
        <v>157</v>
      </c>
      <c r="F29" s="29" t="s">
        <v>215</v>
      </c>
      <c r="G29" s="105">
        <f>G30</f>
        <v>0.1</v>
      </c>
      <c r="H29" s="105">
        <f t="shared" ref="H29" si="8">H30</f>
        <v>0.1</v>
      </c>
      <c r="I29" s="38">
        <v>0</v>
      </c>
    </row>
    <row r="30" spans="1:12" ht="19.5" customHeight="1" x14ac:dyDescent="0.25">
      <c r="A30" s="37">
        <v>979</v>
      </c>
      <c r="B30" s="32" t="s">
        <v>102</v>
      </c>
      <c r="C30" s="32" t="s">
        <v>161</v>
      </c>
      <c r="D30" s="34" t="s">
        <v>185</v>
      </c>
      <c r="E30" s="32" t="s">
        <v>186</v>
      </c>
      <c r="F30" s="29" t="s">
        <v>216</v>
      </c>
      <c r="G30" s="105">
        <v>0.1</v>
      </c>
      <c r="H30" s="105">
        <v>0.1</v>
      </c>
      <c r="I30" s="38">
        <v>0</v>
      </c>
    </row>
    <row r="31" spans="1:12" ht="39" customHeight="1" x14ac:dyDescent="0.25">
      <c r="A31" s="79" t="s">
        <v>261</v>
      </c>
      <c r="B31" s="79" t="s">
        <v>102</v>
      </c>
      <c r="C31" s="79" t="s">
        <v>161</v>
      </c>
      <c r="D31" s="130" t="s">
        <v>264</v>
      </c>
      <c r="E31" s="79" t="s">
        <v>157</v>
      </c>
      <c r="F31" s="83" t="s">
        <v>263</v>
      </c>
      <c r="G31" s="109">
        <f>G32</f>
        <v>0.1</v>
      </c>
      <c r="H31" s="115" t="str">
        <f t="shared" ref="H31" si="9">H32</f>
        <v>0,1</v>
      </c>
      <c r="I31" s="38">
        <f t="shared" si="1"/>
        <v>1</v>
      </c>
      <c r="J31" s="89"/>
      <c r="K31" s="89"/>
      <c r="L31" s="90"/>
    </row>
    <row r="32" spans="1:12" ht="20.25" customHeight="1" x14ac:dyDescent="0.25">
      <c r="A32" s="81" t="s">
        <v>261</v>
      </c>
      <c r="B32" s="81" t="s">
        <v>102</v>
      </c>
      <c r="C32" s="81" t="s">
        <v>161</v>
      </c>
      <c r="D32" s="131" t="s">
        <v>264</v>
      </c>
      <c r="E32" s="81" t="s">
        <v>186</v>
      </c>
      <c r="F32" s="29" t="s">
        <v>216</v>
      </c>
      <c r="G32" s="109">
        <v>0.1</v>
      </c>
      <c r="H32" s="116" t="s">
        <v>329</v>
      </c>
      <c r="I32" s="38">
        <v>0</v>
      </c>
      <c r="J32" s="91"/>
      <c r="K32" s="91"/>
      <c r="L32" s="92"/>
    </row>
    <row r="33" spans="1:12" s="60" customFormat="1" ht="25.5" customHeight="1" x14ac:dyDescent="0.25">
      <c r="A33" s="78" t="s">
        <v>261</v>
      </c>
      <c r="B33" s="78" t="s">
        <v>102</v>
      </c>
      <c r="C33" s="78" t="s">
        <v>256</v>
      </c>
      <c r="D33" s="132" t="s">
        <v>158</v>
      </c>
      <c r="E33" s="78" t="s">
        <v>157</v>
      </c>
      <c r="F33" s="77" t="s">
        <v>257</v>
      </c>
      <c r="G33" s="110">
        <f>G34</f>
        <v>3</v>
      </c>
      <c r="H33" s="117">
        <f t="shared" ref="H33:H34" si="10">H34</f>
        <v>0</v>
      </c>
      <c r="I33" s="101">
        <f t="shared" si="1"/>
        <v>0</v>
      </c>
      <c r="J33" s="103"/>
      <c r="K33" s="103"/>
      <c r="L33" s="104"/>
    </row>
    <row r="34" spans="1:12" s="60" customFormat="1" ht="97.5" customHeight="1" x14ac:dyDescent="0.25">
      <c r="A34" s="78" t="s">
        <v>261</v>
      </c>
      <c r="B34" s="78" t="s">
        <v>102</v>
      </c>
      <c r="C34" s="78" t="s">
        <v>256</v>
      </c>
      <c r="D34" s="132" t="s">
        <v>173</v>
      </c>
      <c r="E34" s="78" t="s">
        <v>157</v>
      </c>
      <c r="F34" s="77" t="s">
        <v>265</v>
      </c>
      <c r="G34" s="110">
        <f>G35</f>
        <v>3</v>
      </c>
      <c r="H34" s="117">
        <f t="shared" si="10"/>
        <v>0</v>
      </c>
      <c r="I34" s="101">
        <f t="shared" si="1"/>
        <v>0</v>
      </c>
      <c r="J34" s="103"/>
      <c r="K34" s="103"/>
      <c r="L34" s="104"/>
    </row>
    <row r="35" spans="1:12" ht="24.75" customHeight="1" x14ac:dyDescent="0.25">
      <c r="A35" s="81" t="s">
        <v>261</v>
      </c>
      <c r="B35" s="81" t="s">
        <v>102</v>
      </c>
      <c r="C35" s="81" t="s">
        <v>256</v>
      </c>
      <c r="D35" s="133" t="s">
        <v>266</v>
      </c>
      <c r="E35" s="81" t="s">
        <v>157</v>
      </c>
      <c r="F35" s="80" t="s">
        <v>257</v>
      </c>
      <c r="G35" s="109">
        <f>G36</f>
        <v>3</v>
      </c>
      <c r="H35" s="109">
        <f>H36</f>
        <v>0</v>
      </c>
      <c r="I35" s="38">
        <f t="shared" si="1"/>
        <v>0</v>
      </c>
      <c r="J35" s="91"/>
      <c r="K35" s="91"/>
      <c r="L35" s="92"/>
    </row>
    <row r="36" spans="1:12" ht="36" customHeight="1" x14ac:dyDescent="0.25">
      <c r="A36" s="81" t="s">
        <v>261</v>
      </c>
      <c r="B36" s="81" t="s">
        <v>102</v>
      </c>
      <c r="C36" s="81" t="s">
        <v>256</v>
      </c>
      <c r="D36" s="133" t="s">
        <v>268</v>
      </c>
      <c r="E36" s="81" t="s">
        <v>157</v>
      </c>
      <c r="F36" s="80" t="s">
        <v>267</v>
      </c>
      <c r="G36" s="109">
        <f>G37</f>
        <v>3</v>
      </c>
      <c r="H36" s="118">
        <v>0</v>
      </c>
      <c r="I36" s="38">
        <f t="shared" si="1"/>
        <v>0</v>
      </c>
      <c r="J36" s="91"/>
      <c r="K36" s="91"/>
      <c r="L36" s="92"/>
    </row>
    <row r="37" spans="1:12" ht="28.5" customHeight="1" x14ac:dyDescent="0.25">
      <c r="A37" s="81" t="s">
        <v>261</v>
      </c>
      <c r="B37" s="81" t="s">
        <v>102</v>
      </c>
      <c r="C37" s="81" t="s">
        <v>256</v>
      </c>
      <c r="D37" s="133" t="s">
        <v>268</v>
      </c>
      <c r="E37" s="81" t="s">
        <v>187</v>
      </c>
      <c r="F37" s="80" t="s">
        <v>139</v>
      </c>
      <c r="G37" s="109">
        <v>3</v>
      </c>
      <c r="H37" s="116" t="s">
        <v>285</v>
      </c>
      <c r="I37" s="38">
        <f t="shared" si="1"/>
        <v>0</v>
      </c>
      <c r="J37" s="91"/>
      <c r="K37" s="91"/>
      <c r="L37" s="92"/>
    </row>
    <row r="38" spans="1:12" ht="19.5" customHeight="1" x14ac:dyDescent="0.25">
      <c r="A38" s="36">
        <v>979</v>
      </c>
      <c r="B38" s="24" t="s">
        <v>102</v>
      </c>
      <c r="C38" s="26">
        <v>13</v>
      </c>
      <c r="D38" s="24" t="s">
        <v>158</v>
      </c>
      <c r="E38" s="24" t="s">
        <v>157</v>
      </c>
      <c r="F38" s="25" t="s">
        <v>90</v>
      </c>
      <c r="G38" s="108">
        <f>G39</f>
        <v>92.4</v>
      </c>
      <c r="H38" s="108">
        <f t="shared" ref="H38" si="11">H39</f>
        <v>73.900000000000006</v>
      </c>
      <c r="I38" s="101">
        <f t="shared" si="1"/>
        <v>0.79978354978354982</v>
      </c>
    </row>
    <row r="39" spans="1:12" s="60" customFormat="1" ht="63" customHeight="1" x14ac:dyDescent="0.25">
      <c r="A39" s="36">
        <v>979</v>
      </c>
      <c r="B39" s="24" t="s">
        <v>102</v>
      </c>
      <c r="C39" s="26">
        <v>13</v>
      </c>
      <c r="D39" s="102" t="s">
        <v>162</v>
      </c>
      <c r="E39" s="24" t="s">
        <v>157</v>
      </c>
      <c r="F39" s="25" t="s">
        <v>194</v>
      </c>
      <c r="G39" s="108">
        <f>G40+G43</f>
        <v>92.4</v>
      </c>
      <c r="H39" s="108">
        <f t="shared" ref="H39" si="12">H40+H43</f>
        <v>73.900000000000006</v>
      </c>
      <c r="I39" s="101">
        <f t="shared" si="1"/>
        <v>0.79978354978354982</v>
      </c>
    </row>
    <row r="40" spans="1:12" ht="27.75" customHeight="1" x14ac:dyDescent="0.25">
      <c r="A40" s="37">
        <v>979</v>
      </c>
      <c r="B40" s="32" t="s">
        <v>102</v>
      </c>
      <c r="C40" s="27">
        <v>13</v>
      </c>
      <c r="D40" s="34" t="s">
        <v>218</v>
      </c>
      <c r="E40" s="32" t="s">
        <v>157</v>
      </c>
      <c r="F40" s="74" t="s">
        <v>217</v>
      </c>
      <c r="G40" s="105">
        <f>G41</f>
        <v>90.2</v>
      </c>
      <c r="H40" s="105">
        <f t="shared" ref="H40:H41" si="13">H41</f>
        <v>72.900000000000006</v>
      </c>
      <c r="I40" s="38">
        <f t="shared" si="1"/>
        <v>0.80820399113082042</v>
      </c>
    </row>
    <row r="41" spans="1:12" ht="76.5" customHeight="1" x14ac:dyDescent="0.25">
      <c r="A41" s="37">
        <v>979</v>
      </c>
      <c r="B41" s="32" t="s">
        <v>102</v>
      </c>
      <c r="C41" s="27">
        <v>13</v>
      </c>
      <c r="D41" s="34" t="s">
        <v>250</v>
      </c>
      <c r="E41" s="32" t="s">
        <v>157</v>
      </c>
      <c r="F41" s="74" t="s">
        <v>249</v>
      </c>
      <c r="G41" s="105">
        <f>G42</f>
        <v>90.2</v>
      </c>
      <c r="H41" s="105">
        <f t="shared" si="13"/>
        <v>72.900000000000006</v>
      </c>
      <c r="I41" s="38">
        <f t="shared" si="1"/>
        <v>0.80820399113082042</v>
      </c>
    </row>
    <row r="42" spans="1:12" ht="56.25" customHeight="1" x14ac:dyDescent="0.25">
      <c r="A42" s="37">
        <v>979</v>
      </c>
      <c r="B42" s="32" t="s">
        <v>102</v>
      </c>
      <c r="C42" s="27">
        <v>13</v>
      </c>
      <c r="D42" s="34" t="s">
        <v>250</v>
      </c>
      <c r="E42" s="32" t="s">
        <v>160</v>
      </c>
      <c r="F42" s="29" t="s">
        <v>137</v>
      </c>
      <c r="G42" s="105">
        <v>90.2</v>
      </c>
      <c r="H42" s="105">
        <v>72.900000000000006</v>
      </c>
      <c r="I42" s="38">
        <f t="shared" si="1"/>
        <v>0.80820399113082042</v>
      </c>
    </row>
    <row r="43" spans="1:12" ht="19.5" customHeight="1" x14ac:dyDescent="0.25">
      <c r="A43" s="37">
        <v>979</v>
      </c>
      <c r="B43" s="32" t="s">
        <v>102</v>
      </c>
      <c r="C43" s="27">
        <v>13</v>
      </c>
      <c r="D43" s="34" t="s">
        <v>169</v>
      </c>
      <c r="E43" s="32" t="s">
        <v>157</v>
      </c>
      <c r="F43" s="29" t="s">
        <v>90</v>
      </c>
      <c r="G43" s="105">
        <f>G44</f>
        <v>2.2000000000000002</v>
      </c>
      <c r="H43" s="105">
        <f t="shared" ref="H43:I43" si="14">H44</f>
        <v>1</v>
      </c>
      <c r="I43" s="105">
        <f t="shared" si="14"/>
        <v>0.45454545454545453</v>
      </c>
    </row>
    <row r="44" spans="1:12" ht="19.5" customHeight="1" x14ac:dyDescent="0.25">
      <c r="A44" s="37">
        <v>979</v>
      </c>
      <c r="B44" s="32" t="s">
        <v>102</v>
      </c>
      <c r="C44" s="27">
        <v>13</v>
      </c>
      <c r="D44" s="34" t="s">
        <v>170</v>
      </c>
      <c r="E44" s="32" t="s">
        <v>157</v>
      </c>
      <c r="F44" s="29" t="s">
        <v>140</v>
      </c>
      <c r="G44" s="105">
        <f>G45</f>
        <v>2.2000000000000002</v>
      </c>
      <c r="H44" s="105">
        <f t="shared" ref="H44" si="15">H45</f>
        <v>1</v>
      </c>
      <c r="I44" s="38">
        <f t="shared" si="1"/>
        <v>0.45454545454545453</v>
      </c>
    </row>
    <row r="45" spans="1:12" ht="19.5" customHeight="1" x14ac:dyDescent="0.25">
      <c r="A45" s="37">
        <v>979</v>
      </c>
      <c r="B45" s="32" t="s">
        <v>102</v>
      </c>
      <c r="C45" s="27">
        <v>13</v>
      </c>
      <c r="D45" s="34" t="s">
        <v>170</v>
      </c>
      <c r="E45" s="32" t="s">
        <v>187</v>
      </c>
      <c r="F45" s="35" t="s">
        <v>139</v>
      </c>
      <c r="G45" s="105">
        <v>2.2000000000000002</v>
      </c>
      <c r="H45" s="105">
        <v>1</v>
      </c>
      <c r="I45" s="38">
        <f t="shared" si="1"/>
        <v>0.45454545454545453</v>
      </c>
    </row>
    <row r="46" spans="1:12" ht="19.5" customHeight="1" x14ac:dyDescent="0.25">
      <c r="A46" s="36">
        <v>979</v>
      </c>
      <c r="B46" s="24" t="s">
        <v>159</v>
      </c>
      <c r="C46" s="24" t="s">
        <v>101</v>
      </c>
      <c r="D46" s="24" t="s">
        <v>158</v>
      </c>
      <c r="E46" s="24" t="s">
        <v>157</v>
      </c>
      <c r="F46" s="25" t="s">
        <v>141</v>
      </c>
      <c r="G46" s="108">
        <f>G48</f>
        <v>164.3</v>
      </c>
      <c r="H46" s="108">
        <f t="shared" ref="H46" si="16">H48</f>
        <v>98</v>
      </c>
      <c r="I46" s="101">
        <f t="shared" si="1"/>
        <v>0.59646987218502734</v>
      </c>
    </row>
    <row r="47" spans="1:12" ht="31.5" customHeight="1" x14ac:dyDescent="0.25">
      <c r="A47" s="36">
        <v>979</v>
      </c>
      <c r="B47" s="24" t="s">
        <v>159</v>
      </c>
      <c r="C47" s="24" t="s">
        <v>165</v>
      </c>
      <c r="D47" s="24" t="s">
        <v>158</v>
      </c>
      <c r="E47" s="24" t="s">
        <v>157</v>
      </c>
      <c r="F47" s="25" t="s">
        <v>92</v>
      </c>
      <c r="G47" s="108">
        <f t="shared" ref="G47:H49" si="17">G48</f>
        <v>164.3</v>
      </c>
      <c r="H47" s="108">
        <f t="shared" si="17"/>
        <v>98</v>
      </c>
      <c r="I47" s="101">
        <f t="shared" si="1"/>
        <v>0.59646987218502734</v>
      </c>
    </row>
    <row r="48" spans="1:12" ht="66" customHeight="1" x14ac:dyDescent="0.25">
      <c r="A48" s="37">
        <v>979</v>
      </c>
      <c r="B48" s="32" t="s">
        <v>159</v>
      </c>
      <c r="C48" s="32" t="s">
        <v>165</v>
      </c>
      <c r="D48" s="32" t="s">
        <v>162</v>
      </c>
      <c r="E48" s="32" t="s">
        <v>157</v>
      </c>
      <c r="F48" s="29" t="s">
        <v>195</v>
      </c>
      <c r="G48" s="105">
        <f t="shared" si="17"/>
        <v>164.3</v>
      </c>
      <c r="H48" s="105">
        <f t="shared" si="17"/>
        <v>98</v>
      </c>
      <c r="I48" s="38">
        <f t="shared" si="1"/>
        <v>0.59646987218502734</v>
      </c>
    </row>
    <row r="49" spans="1:9" ht="78.75" customHeight="1" x14ac:dyDescent="0.25">
      <c r="A49" s="37">
        <v>979</v>
      </c>
      <c r="B49" s="32" t="s">
        <v>159</v>
      </c>
      <c r="C49" s="32" t="s">
        <v>165</v>
      </c>
      <c r="D49" s="32" t="s">
        <v>171</v>
      </c>
      <c r="E49" s="32" t="s">
        <v>157</v>
      </c>
      <c r="F49" s="29" t="s">
        <v>251</v>
      </c>
      <c r="G49" s="105">
        <f>G50</f>
        <v>164.3</v>
      </c>
      <c r="H49" s="105">
        <f t="shared" si="17"/>
        <v>98</v>
      </c>
      <c r="I49" s="38">
        <f t="shared" si="1"/>
        <v>0.59646987218502734</v>
      </c>
    </row>
    <row r="50" spans="1:9" ht="87.75" customHeight="1" x14ac:dyDescent="0.25">
      <c r="A50" s="37">
        <v>979</v>
      </c>
      <c r="B50" s="32" t="s">
        <v>159</v>
      </c>
      <c r="C50" s="32" t="s">
        <v>165</v>
      </c>
      <c r="D50" s="32" t="s">
        <v>171</v>
      </c>
      <c r="E50" s="32">
        <v>100</v>
      </c>
      <c r="F50" s="29" t="s">
        <v>137</v>
      </c>
      <c r="G50" s="105">
        <v>164.3</v>
      </c>
      <c r="H50" s="105">
        <v>98</v>
      </c>
      <c r="I50" s="38">
        <f t="shared" si="1"/>
        <v>0.59646987218502734</v>
      </c>
    </row>
    <row r="51" spans="1:9" ht="31.5" customHeight="1" x14ac:dyDescent="0.25">
      <c r="A51" s="36">
        <v>979</v>
      </c>
      <c r="B51" s="24" t="s">
        <v>165</v>
      </c>
      <c r="C51" s="24" t="s">
        <v>101</v>
      </c>
      <c r="D51" s="24" t="s">
        <v>172</v>
      </c>
      <c r="E51" s="24" t="s">
        <v>157</v>
      </c>
      <c r="F51" s="25" t="s">
        <v>142</v>
      </c>
      <c r="G51" s="108">
        <f>G52</f>
        <v>1932.6999999999998</v>
      </c>
      <c r="H51" s="108">
        <f t="shared" ref="H51" si="18">H52</f>
        <v>1559.8</v>
      </c>
      <c r="I51" s="101">
        <f t="shared" si="1"/>
        <v>0.80705748434832103</v>
      </c>
    </row>
    <row r="52" spans="1:9" ht="49.5" customHeight="1" x14ac:dyDescent="0.25">
      <c r="A52" s="36">
        <v>979</v>
      </c>
      <c r="B52" s="24" t="s">
        <v>165</v>
      </c>
      <c r="C52" s="24">
        <v>10</v>
      </c>
      <c r="D52" s="24" t="s">
        <v>172</v>
      </c>
      <c r="E52" s="24" t="s">
        <v>157</v>
      </c>
      <c r="F52" s="25" t="s">
        <v>246</v>
      </c>
      <c r="G52" s="108">
        <f t="shared" ref="G52:H53" si="19">G53</f>
        <v>1932.6999999999998</v>
      </c>
      <c r="H52" s="108">
        <f t="shared" si="19"/>
        <v>1559.8</v>
      </c>
      <c r="I52" s="101">
        <f t="shared" si="1"/>
        <v>0.80705748434832103</v>
      </c>
    </row>
    <row r="53" spans="1:9" ht="83.25" customHeight="1" x14ac:dyDescent="0.25">
      <c r="A53" s="37">
        <v>979</v>
      </c>
      <c r="B53" s="32" t="s">
        <v>165</v>
      </c>
      <c r="C53" s="32" t="s">
        <v>168</v>
      </c>
      <c r="D53" s="32" t="s">
        <v>173</v>
      </c>
      <c r="E53" s="32" t="s">
        <v>157</v>
      </c>
      <c r="F53" s="29" t="s">
        <v>196</v>
      </c>
      <c r="G53" s="105">
        <f t="shared" si="19"/>
        <v>1932.6999999999998</v>
      </c>
      <c r="H53" s="105">
        <f t="shared" si="19"/>
        <v>1559.8</v>
      </c>
      <c r="I53" s="38">
        <f t="shared" si="1"/>
        <v>0.80705748434832103</v>
      </c>
    </row>
    <row r="54" spans="1:9" ht="31.5" customHeight="1" x14ac:dyDescent="0.25">
      <c r="A54" s="37">
        <v>979</v>
      </c>
      <c r="B54" s="32" t="s">
        <v>165</v>
      </c>
      <c r="C54" s="32">
        <v>10</v>
      </c>
      <c r="D54" s="32" t="s">
        <v>174</v>
      </c>
      <c r="E54" s="32" t="s">
        <v>157</v>
      </c>
      <c r="F54" s="29" t="s">
        <v>143</v>
      </c>
      <c r="G54" s="105">
        <f>G55+G56+G57</f>
        <v>1932.6999999999998</v>
      </c>
      <c r="H54" s="105">
        <f>H55+H56+H57</f>
        <v>1559.8</v>
      </c>
      <c r="I54" s="38">
        <f t="shared" si="1"/>
        <v>0.80705748434832103</v>
      </c>
    </row>
    <row r="55" spans="1:9" ht="87.75" customHeight="1" x14ac:dyDescent="0.25">
      <c r="A55" s="37">
        <v>979</v>
      </c>
      <c r="B55" s="32" t="s">
        <v>165</v>
      </c>
      <c r="C55" s="32">
        <v>10</v>
      </c>
      <c r="D55" s="32" t="s">
        <v>174</v>
      </c>
      <c r="E55" s="32">
        <v>100</v>
      </c>
      <c r="F55" s="29" t="s">
        <v>144</v>
      </c>
      <c r="G55" s="105">
        <v>1820.1</v>
      </c>
      <c r="H55" s="105">
        <v>1480.6</v>
      </c>
      <c r="I55" s="38">
        <f t="shared" si="1"/>
        <v>0.81347178726443603</v>
      </c>
    </row>
    <row r="56" spans="1:9" ht="38.25" customHeight="1" x14ac:dyDescent="0.25">
      <c r="A56" s="37">
        <v>979</v>
      </c>
      <c r="B56" s="32" t="s">
        <v>165</v>
      </c>
      <c r="C56" s="32">
        <v>10</v>
      </c>
      <c r="D56" s="32" t="s">
        <v>174</v>
      </c>
      <c r="E56" s="32">
        <v>200</v>
      </c>
      <c r="F56" s="29" t="s">
        <v>184</v>
      </c>
      <c r="G56" s="105">
        <v>97.6</v>
      </c>
      <c r="H56" s="105">
        <v>64.2</v>
      </c>
      <c r="I56" s="38">
        <f t="shared" si="1"/>
        <v>0.65778688524590168</v>
      </c>
    </row>
    <row r="57" spans="1:9" ht="38.25" customHeight="1" x14ac:dyDescent="0.25">
      <c r="A57" s="37">
        <v>979</v>
      </c>
      <c r="B57" s="32" t="s">
        <v>165</v>
      </c>
      <c r="C57" s="32">
        <v>10</v>
      </c>
      <c r="D57" s="32" t="s">
        <v>291</v>
      </c>
      <c r="E57" s="32" t="s">
        <v>157</v>
      </c>
      <c r="F57" s="137" t="s">
        <v>289</v>
      </c>
      <c r="G57" s="105">
        <f>G58</f>
        <v>15</v>
      </c>
      <c r="H57" s="105">
        <f>H58</f>
        <v>15</v>
      </c>
      <c r="I57" s="38">
        <f t="shared" si="1"/>
        <v>1</v>
      </c>
    </row>
    <row r="58" spans="1:9" ht="38.25" customHeight="1" x14ac:dyDescent="0.25">
      <c r="A58" s="37">
        <v>979</v>
      </c>
      <c r="B58" s="32" t="s">
        <v>165</v>
      </c>
      <c r="C58" s="32">
        <v>10</v>
      </c>
      <c r="D58" s="32" t="s">
        <v>291</v>
      </c>
      <c r="E58" s="32">
        <v>200</v>
      </c>
      <c r="F58" s="137" t="s">
        <v>290</v>
      </c>
      <c r="G58" s="105">
        <v>15</v>
      </c>
      <c r="H58" s="105">
        <v>15</v>
      </c>
      <c r="I58" s="38">
        <f t="shared" si="1"/>
        <v>1</v>
      </c>
    </row>
    <row r="59" spans="1:9" ht="19.5" customHeight="1" x14ac:dyDescent="0.25">
      <c r="A59" s="36">
        <v>979</v>
      </c>
      <c r="B59" s="24" t="s">
        <v>161</v>
      </c>
      <c r="C59" s="24" t="s">
        <v>101</v>
      </c>
      <c r="D59" s="24" t="s">
        <v>172</v>
      </c>
      <c r="E59" s="24" t="s">
        <v>157</v>
      </c>
      <c r="F59" s="25" t="s">
        <v>145</v>
      </c>
      <c r="G59" s="108">
        <f>G60+G64</f>
        <v>1110.8</v>
      </c>
      <c r="H59" s="108">
        <f>H60+H64</f>
        <v>465.70000000000005</v>
      </c>
      <c r="I59" s="101">
        <f t="shared" si="1"/>
        <v>0.41924738926899535</v>
      </c>
    </row>
    <row r="60" spans="1:9" ht="28.5" customHeight="1" x14ac:dyDescent="0.25">
      <c r="A60" s="36">
        <v>979</v>
      </c>
      <c r="B60" s="24" t="s">
        <v>161</v>
      </c>
      <c r="C60" s="24" t="s">
        <v>167</v>
      </c>
      <c r="D60" s="24" t="s">
        <v>172</v>
      </c>
      <c r="E60" s="24" t="s">
        <v>157</v>
      </c>
      <c r="F60" s="25" t="s">
        <v>146</v>
      </c>
      <c r="G60" s="108">
        <f>G61</f>
        <v>701.4</v>
      </c>
      <c r="H60" s="108">
        <f t="shared" ref="H60:I61" si="20">H61</f>
        <v>303.8</v>
      </c>
      <c r="I60" s="101">
        <f t="shared" si="1"/>
        <v>0.43313373253493015</v>
      </c>
    </row>
    <row r="61" spans="1:9" ht="74.25" customHeight="1" x14ac:dyDescent="0.25">
      <c r="A61" s="37">
        <v>979</v>
      </c>
      <c r="B61" s="32" t="s">
        <v>161</v>
      </c>
      <c r="C61" s="32" t="s">
        <v>167</v>
      </c>
      <c r="D61" s="32" t="s">
        <v>175</v>
      </c>
      <c r="E61" s="32" t="s">
        <v>157</v>
      </c>
      <c r="F61" s="29" t="s">
        <v>197</v>
      </c>
      <c r="G61" s="105">
        <f>G62</f>
        <v>701.4</v>
      </c>
      <c r="H61" s="105">
        <f t="shared" si="20"/>
        <v>303.8</v>
      </c>
      <c r="I61" s="105">
        <f t="shared" si="20"/>
        <v>0.43313373253493015</v>
      </c>
    </row>
    <row r="62" spans="1:9" ht="26.25" customHeight="1" x14ac:dyDescent="0.25">
      <c r="A62" s="37">
        <v>979</v>
      </c>
      <c r="B62" s="32" t="s">
        <v>161</v>
      </c>
      <c r="C62" s="32" t="s">
        <v>167</v>
      </c>
      <c r="D62" s="32" t="s">
        <v>300</v>
      </c>
      <c r="E62" s="32" t="s">
        <v>157</v>
      </c>
      <c r="F62" s="142" t="s">
        <v>301</v>
      </c>
      <c r="G62" s="105">
        <f>G63</f>
        <v>701.4</v>
      </c>
      <c r="H62" s="105">
        <f t="shared" ref="H62" si="21">H63</f>
        <v>303.8</v>
      </c>
      <c r="I62" s="38">
        <f t="shared" si="1"/>
        <v>0.43313373253493015</v>
      </c>
    </row>
    <row r="63" spans="1:9" ht="37.5" customHeight="1" x14ac:dyDescent="0.25">
      <c r="A63" s="37">
        <v>979</v>
      </c>
      <c r="B63" s="32" t="s">
        <v>161</v>
      </c>
      <c r="C63" s="32" t="s">
        <v>167</v>
      </c>
      <c r="D63" s="32" t="s">
        <v>300</v>
      </c>
      <c r="E63" s="32">
        <v>200</v>
      </c>
      <c r="F63" s="29" t="s">
        <v>184</v>
      </c>
      <c r="G63" s="105">
        <v>701.4</v>
      </c>
      <c r="H63" s="105">
        <v>303.8</v>
      </c>
      <c r="I63" s="38">
        <f t="shared" si="1"/>
        <v>0.43313373253493015</v>
      </c>
    </row>
    <row r="64" spans="1:9" s="60" customFormat="1" ht="32.25" customHeight="1" x14ac:dyDescent="0.25">
      <c r="A64" s="36">
        <v>979</v>
      </c>
      <c r="B64" s="24" t="s">
        <v>161</v>
      </c>
      <c r="C64" s="24" t="s">
        <v>248</v>
      </c>
      <c r="D64" s="99" t="s">
        <v>158</v>
      </c>
      <c r="E64" s="24" t="s">
        <v>157</v>
      </c>
      <c r="F64" s="165" t="s">
        <v>247</v>
      </c>
      <c r="G64" s="108">
        <f>G65+G73</f>
        <v>409.4</v>
      </c>
      <c r="H64" s="108">
        <f>H65+H73</f>
        <v>161.9</v>
      </c>
      <c r="I64" s="101">
        <f t="shared" ref="I64" si="22">H64/G64*100%</f>
        <v>0.39545676599902302</v>
      </c>
    </row>
    <row r="65" spans="1:9" s="60" customFormat="1" ht="32.25" customHeight="1" x14ac:dyDescent="0.25">
      <c r="A65" s="36">
        <v>979</v>
      </c>
      <c r="B65" s="24" t="s">
        <v>161</v>
      </c>
      <c r="C65" s="24" t="s">
        <v>248</v>
      </c>
      <c r="D65" s="99" t="s">
        <v>162</v>
      </c>
      <c r="E65" s="24" t="s">
        <v>157</v>
      </c>
      <c r="F65" s="25" t="s">
        <v>247</v>
      </c>
      <c r="G65" s="108">
        <f>G66</f>
        <v>217.5</v>
      </c>
      <c r="H65" s="108">
        <f t="shared" ref="H65:H66" si="23">H66</f>
        <v>160</v>
      </c>
      <c r="I65" s="101">
        <f t="shared" si="1"/>
        <v>0.73563218390804597</v>
      </c>
    </row>
    <row r="66" spans="1:9" s="60" customFormat="1" ht="24.75" customHeight="1" x14ac:dyDescent="0.25">
      <c r="A66" s="36">
        <v>979</v>
      </c>
      <c r="B66" s="24" t="s">
        <v>161</v>
      </c>
      <c r="C66" s="24" t="s">
        <v>248</v>
      </c>
      <c r="D66" s="99" t="s">
        <v>270</v>
      </c>
      <c r="E66" s="24" t="s">
        <v>157</v>
      </c>
      <c r="F66" s="77" t="s">
        <v>269</v>
      </c>
      <c r="G66" s="108">
        <f>G67</f>
        <v>217.5</v>
      </c>
      <c r="H66" s="108">
        <f t="shared" si="23"/>
        <v>160</v>
      </c>
      <c r="I66" s="101">
        <f t="shared" si="1"/>
        <v>0.73563218390804597</v>
      </c>
    </row>
    <row r="67" spans="1:9" ht="26.25" customHeight="1" x14ac:dyDescent="0.25">
      <c r="A67" s="37">
        <v>979</v>
      </c>
      <c r="B67" s="32" t="s">
        <v>161</v>
      </c>
      <c r="C67" s="32" t="s">
        <v>248</v>
      </c>
      <c r="D67" s="100" t="s">
        <v>272</v>
      </c>
      <c r="E67" s="32" t="s">
        <v>157</v>
      </c>
      <c r="F67" s="84" t="s">
        <v>271</v>
      </c>
      <c r="G67" s="105">
        <f>G68+G71</f>
        <v>217.5</v>
      </c>
      <c r="H67" s="105">
        <f t="shared" ref="H67" si="24">H68+H71</f>
        <v>160</v>
      </c>
      <c r="I67" s="38">
        <f t="shared" si="1"/>
        <v>0.73563218390804597</v>
      </c>
    </row>
    <row r="68" spans="1:9" ht="66.75" customHeight="1" x14ac:dyDescent="0.25">
      <c r="A68" s="37">
        <v>979</v>
      </c>
      <c r="B68" s="32" t="s">
        <v>161</v>
      </c>
      <c r="C68" s="32" t="s">
        <v>248</v>
      </c>
      <c r="D68" s="100" t="s">
        <v>273</v>
      </c>
      <c r="E68" s="32" t="s">
        <v>157</v>
      </c>
      <c r="F68" s="29" t="s">
        <v>253</v>
      </c>
      <c r="G68" s="105">
        <f>G69</f>
        <v>195.7</v>
      </c>
      <c r="H68" s="105">
        <f t="shared" ref="H68:H69" si="25">H69</f>
        <v>144</v>
      </c>
      <c r="I68" s="38">
        <f t="shared" si="1"/>
        <v>0.7358201328564129</v>
      </c>
    </row>
    <row r="69" spans="1:9" ht="37.5" customHeight="1" x14ac:dyDescent="0.25">
      <c r="A69" s="37">
        <v>979</v>
      </c>
      <c r="B69" s="32" t="s">
        <v>161</v>
      </c>
      <c r="C69" s="32" t="s">
        <v>248</v>
      </c>
      <c r="D69" s="100" t="s">
        <v>274</v>
      </c>
      <c r="E69" s="32" t="s">
        <v>157</v>
      </c>
      <c r="F69" s="29" t="s">
        <v>252</v>
      </c>
      <c r="G69" s="105">
        <f>G70</f>
        <v>195.7</v>
      </c>
      <c r="H69" s="105">
        <f t="shared" si="25"/>
        <v>144</v>
      </c>
      <c r="I69" s="38">
        <f t="shared" si="1"/>
        <v>0.7358201328564129</v>
      </c>
    </row>
    <row r="70" spans="1:9" ht="48" customHeight="1" x14ac:dyDescent="0.25">
      <c r="A70" s="37">
        <v>979</v>
      </c>
      <c r="B70" s="32" t="s">
        <v>161</v>
      </c>
      <c r="C70" s="32" t="s">
        <v>248</v>
      </c>
      <c r="D70" s="134" t="s">
        <v>274</v>
      </c>
      <c r="E70" s="32" t="s">
        <v>183</v>
      </c>
      <c r="F70" s="29" t="s">
        <v>184</v>
      </c>
      <c r="G70" s="105">
        <v>195.7</v>
      </c>
      <c r="H70" s="105">
        <v>144</v>
      </c>
      <c r="I70" s="38">
        <f t="shared" si="1"/>
        <v>0.7358201328564129</v>
      </c>
    </row>
    <row r="71" spans="1:9" ht="41.25" customHeight="1" x14ac:dyDescent="0.25">
      <c r="A71" s="37">
        <v>979</v>
      </c>
      <c r="B71" s="32" t="s">
        <v>161</v>
      </c>
      <c r="C71" s="32" t="s">
        <v>248</v>
      </c>
      <c r="D71" s="134" t="s">
        <v>275</v>
      </c>
      <c r="E71" s="32" t="s">
        <v>157</v>
      </c>
      <c r="F71" s="29" t="s">
        <v>252</v>
      </c>
      <c r="G71" s="105">
        <f>G72</f>
        <v>21.8</v>
      </c>
      <c r="H71" s="105">
        <f t="shared" ref="H71" si="26">H72</f>
        <v>16</v>
      </c>
      <c r="I71" s="38">
        <f t="shared" si="1"/>
        <v>0.7339449541284403</v>
      </c>
    </row>
    <row r="72" spans="1:9" ht="40.5" customHeight="1" x14ac:dyDescent="0.25">
      <c r="A72" s="37">
        <v>979</v>
      </c>
      <c r="B72" s="32" t="s">
        <v>161</v>
      </c>
      <c r="C72" s="32" t="s">
        <v>248</v>
      </c>
      <c r="D72" s="134" t="s">
        <v>275</v>
      </c>
      <c r="E72" s="32" t="s">
        <v>183</v>
      </c>
      <c r="F72" s="29" t="s">
        <v>184</v>
      </c>
      <c r="G72" s="105">
        <v>21.8</v>
      </c>
      <c r="H72" s="105">
        <v>16</v>
      </c>
      <c r="I72" s="38">
        <f t="shared" si="1"/>
        <v>0.7339449541284403</v>
      </c>
    </row>
    <row r="73" spans="1:9" s="60" customFormat="1" ht="72" customHeight="1" x14ac:dyDescent="0.25">
      <c r="A73" s="146">
        <v>979</v>
      </c>
      <c r="B73" s="147" t="s">
        <v>161</v>
      </c>
      <c r="C73" s="147" t="s">
        <v>248</v>
      </c>
      <c r="D73" s="148" t="s">
        <v>302</v>
      </c>
      <c r="E73" s="147" t="s">
        <v>157</v>
      </c>
      <c r="F73" s="145" t="s">
        <v>306</v>
      </c>
      <c r="G73" s="108">
        <f>G74+G76</f>
        <v>191.9</v>
      </c>
      <c r="H73" s="108">
        <f>H74+H76</f>
        <v>1.9</v>
      </c>
      <c r="I73" s="101">
        <f t="shared" si="1"/>
        <v>9.9009900990098994E-3</v>
      </c>
    </row>
    <row r="74" spans="1:9" ht="40.5" customHeight="1" x14ac:dyDescent="0.25">
      <c r="A74" s="37">
        <v>979</v>
      </c>
      <c r="B74" s="32" t="s">
        <v>161</v>
      </c>
      <c r="C74" s="32" t="s">
        <v>248</v>
      </c>
      <c r="D74" s="143" t="s">
        <v>305</v>
      </c>
      <c r="E74" s="32" t="s">
        <v>157</v>
      </c>
      <c r="F74" s="144" t="s">
        <v>307</v>
      </c>
      <c r="G74" s="105">
        <f>G75</f>
        <v>190</v>
      </c>
      <c r="H74" s="105">
        <f>H75</f>
        <v>0</v>
      </c>
      <c r="I74" s="101">
        <f t="shared" si="1"/>
        <v>0</v>
      </c>
    </row>
    <row r="75" spans="1:9" ht="40.5" customHeight="1" x14ac:dyDescent="0.25">
      <c r="A75" s="37">
        <v>979</v>
      </c>
      <c r="B75" s="32" t="s">
        <v>161</v>
      </c>
      <c r="C75" s="32" t="s">
        <v>248</v>
      </c>
      <c r="D75" s="143" t="s">
        <v>305</v>
      </c>
      <c r="E75" s="32" t="s">
        <v>183</v>
      </c>
      <c r="F75" s="144" t="s">
        <v>290</v>
      </c>
      <c r="G75" s="105">
        <v>190</v>
      </c>
      <c r="H75" s="105">
        <v>0</v>
      </c>
      <c r="I75" s="101">
        <f t="shared" si="1"/>
        <v>0</v>
      </c>
    </row>
    <row r="76" spans="1:9" ht="40.5" customHeight="1" x14ac:dyDescent="0.25">
      <c r="A76" s="37">
        <v>979</v>
      </c>
      <c r="B76" s="32" t="s">
        <v>161</v>
      </c>
      <c r="C76" s="32" t="s">
        <v>248</v>
      </c>
      <c r="D76" s="143" t="s">
        <v>304</v>
      </c>
      <c r="E76" s="32" t="s">
        <v>157</v>
      </c>
      <c r="F76" s="144" t="s">
        <v>307</v>
      </c>
      <c r="G76" s="105">
        <f>G77</f>
        <v>1.9</v>
      </c>
      <c r="H76" s="105">
        <f t="shared" ref="H76:I76" si="27">H77</f>
        <v>1.9</v>
      </c>
      <c r="I76" s="105">
        <f t="shared" si="27"/>
        <v>1</v>
      </c>
    </row>
    <row r="77" spans="1:9" ht="40.5" customHeight="1" x14ac:dyDescent="0.25">
      <c r="A77" s="37">
        <v>979</v>
      </c>
      <c r="B77" s="32" t="s">
        <v>161</v>
      </c>
      <c r="C77" s="32" t="s">
        <v>248</v>
      </c>
      <c r="D77" s="143" t="s">
        <v>303</v>
      </c>
      <c r="E77" s="32" t="s">
        <v>183</v>
      </c>
      <c r="F77" s="144" t="s">
        <v>290</v>
      </c>
      <c r="G77" s="105">
        <v>1.9</v>
      </c>
      <c r="H77" s="105">
        <v>1.9</v>
      </c>
      <c r="I77" s="101">
        <f t="shared" si="1"/>
        <v>1</v>
      </c>
    </row>
    <row r="78" spans="1:9" ht="19.5" customHeight="1" x14ac:dyDescent="0.25">
      <c r="A78" s="36">
        <v>979</v>
      </c>
      <c r="B78" s="24" t="s">
        <v>166</v>
      </c>
      <c r="C78" s="24" t="s">
        <v>101</v>
      </c>
      <c r="D78" s="24" t="s">
        <v>158</v>
      </c>
      <c r="E78" s="24" t="s">
        <v>157</v>
      </c>
      <c r="F78" s="25" t="s">
        <v>148</v>
      </c>
      <c r="G78" s="108">
        <f>G79+G84+G97</f>
        <v>6060.5999999999995</v>
      </c>
      <c r="H78" s="108">
        <f>H79+H84+H97</f>
        <v>4857.7999999999993</v>
      </c>
      <c r="I78" s="101">
        <f t="shared" si="1"/>
        <v>0.80153780153780152</v>
      </c>
    </row>
    <row r="79" spans="1:9" ht="19.5" customHeight="1" x14ac:dyDescent="0.25">
      <c r="A79" s="36">
        <v>979</v>
      </c>
      <c r="B79" s="24" t="s">
        <v>166</v>
      </c>
      <c r="C79" s="24" t="s">
        <v>102</v>
      </c>
      <c r="D79" s="24" t="s">
        <v>158</v>
      </c>
      <c r="E79" s="24" t="s">
        <v>157</v>
      </c>
      <c r="F79" s="25" t="s">
        <v>96</v>
      </c>
      <c r="G79" s="108">
        <f t="shared" ref="G79:H82" si="28">G80</f>
        <v>39.5</v>
      </c>
      <c r="H79" s="108">
        <f t="shared" si="28"/>
        <v>25.5</v>
      </c>
      <c r="I79" s="101">
        <f t="shared" si="1"/>
        <v>0.64556962025316456</v>
      </c>
    </row>
    <row r="80" spans="1:9" ht="78" customHeight="1" x14ac:dyDescent="0.25">
      <c r="A80" s="37">
        <v>979</v>
      </c>
      <c r="B80" s="32" t="s">
        <v>166</v>
      </c>
      <c r="C80" s="32" t="s">
        <v>102</v>
      </c>
      <c r="D80" s="32" t="s">
        <v>176</v>
      </c>
      <c r="E80" s="32" t="s">
        <v>157</v>
      </c>
      <c r="F80" s="29" t="s">
        <v>198</v>
      </c>
      <c r="G80" s="105">
        <f t="shared" si="28"/>
        <v>39.5</v>
      </c>
      <c r="H80" s="105">
        <f t="shared" si="28"/>
        <v>25.5</v>
      </c>
      <c r="I80" s="38">
        <f t="shared" si="1"/>
        <v>0.64556962025316456</v>
      </c>
    </row>
    <row r="81" spans="1:9" ht="31.5" customHeight="1" x14ac:dyDescent="0.25">
      <c r="A81" s="37">
        <v>979</v>
      </c>
      <c r="B81" s="32" t="s">
        <v>166</v>
      </c>
      <c r="C81" s="32" t="s">
        <v>102</v>
      </c>
      <c r="D81" s="32" t="s">
        <v>177</v>
      </c>
      <c r="E81" s="32" t="s">
        <v>157</v>
      </c>
      <c r="F81" s="29" t="s">
        <v>147</v>
      </c>
      <c r="G81" s="105">
        <f t="shared" si="28"/>
        <v>39.5</v>
      </c>
      <c r="H81" s="105">
        <f t="shared" si="28"/>
        <v>25.5</v>
      </c>
      <c r="I81" s="38">
        <f t="shared" si="1"/>
        <v>0.64556962025316456</v>
      </c>
    </row>
    <row r="82" spans="1:9" ht="28.5" customHeight="1" x14ac:dyDescent="0.25">
      <c r="A82" s="37">
        <v>979</v>
      </c>
      <c r="B82" s="32" t="s">
        <v>166</v>
      </c>
      <c r="C82" s="32" t="s">
        <v>102</v>
      </c>
      <c r="D82" s="32" t="s">
        <v>178</v>
      </c>
      <c r="E82" s="32" t="s">
        <v>157</v>
      </c>
      <c r="F82" s="29" t="s">
        <v>149</v>
      </c>
      <c r="G82" s="105">
        <f t="shared" si="28"/>
        <v>39.5</v>
      </c>
      <c r="H82" s="105">
        <f t="shared" si="28"/>
        <v>25.5</v>
      </c>
      <c r="I82" s="38">
        <f t="shared" si="1"/>
        <v>0.64556962025316456</v>
      </c>
    </row>
    <row r="83" spans="1:9" ht="40.5" customHeight="1" x14ac:dyDescent="0.25">
      <c r="A83" s="37">
        <v>979</v>
      </c>
      <c r="B83" s="32" t="s">
        <v>166</v>
      </c>
      <c r="C83" s="32" t="s">
        <v>102</v>
      </c>
      <c r="D83" s="32" t="s">
        <v>178</v>
      </c>
      <c r="E83" s="32">
        <v>200</v>
      </c>
      <c r="F83" s="29" t="s">
        <v>184</v>
      </c>
      <c r="G83" s="105">
        <v>39.5</v>
      </c>
      <c r="H83" s="105">
        <v>25.5</v>
      </c>
      <c r="I83" s="38">
        <f t="shared" si="1"/>
        <v>0.64556962025316456</v>
      </c>
    </row>
    <row r="84" spans="1:9" ht="19.5" customHeight="1" x14ac:dyDescent="0.25">
      <c r="A84" s="146">
        <v>979</v>
      </c>
      <c r="B84" s="147" t="s">
        <v>166</v>
      </c>
      <c r="C84" s="147" t="s">
        <v>159</v>
      </c>
      <c r="D84" s="147" t="s">
        <v>158</v>
      </c>
      <c r="E84" s="147" t="s">
        <v>157</v>
      </c>
      <c r="F84" s="149" t="s">
        <v>97</v>
      </c>
      <c r="G84" s="108">
        <f>G85+G93+G95</f>
        <v>4486.8999999999996</v>
      </c>
      <c r="H84" s="108">
        <f>H85+H94+H96</f>
        <v>3566.0999999999995</v>
      </c>
      <c r="I84" s="150">
        <f t="shared" si="1"/>
        <v>0.79478036060531765</v>
      </c>
    </row>
    <row r="85" spans="1:9" ht="76.5" customHeight="1" x14ac:dyDescent="0.25">
      <c r="A85" s="37">
        <v>979</v>
      </c>
      <c r="B85" s="32" t="s">
        <v>166</v>
      </c>
      <c r="C85" s="32" t="s">
        <v>159</v>
      </c>
      <c r="D85" s="32" t="s">
        <v>176</v>
      </c>
      <c r="E85" s="32" t="s">
        <v>157</v>
      </c>
      <c r="F85" s="29" t="s">
        <v>198</v>
      </c>
      <c r="G85" s="105">
        <f>G86+G90</f>
        <v>2683</v>
      </c>
      <c r="H85" s="105">
        <f t="shared" ref="H85" si="29">H86+H90</f>
        <v>2195.1999999999998</v>
      </c>
      <c r="I85" s="38">
        <f t="shared" ref="I85:I124" si="30">H85/G85*100%</f>
        <v>0.81818859485650386</v>
      </c>
    </row>
    <row r="86" spans="1:9" ht="27.75" customHeight="1" x14ac:dyDescent="0.25">
      <c r="A86" s="37">
        <v>979</v>
      </c>
      <c r="B86" s="32" t="s">
        <v>166</v>
      </c>
      <c r="C86" s="32" t="s">
        <v>159</v>
      </c>
      <c r="D86" s="32" t="s">
        <v>177</v>
      </c>
      <c r="E86" s="32" t="s">
        <v>157</v>
      </c>
      <c r="F86" s="29" t="s">
        <v>147</v>
      </c>
      <c r="G86" s="105">
        <f>G87</f>
        <v>2453.5</v>
      </c>
      <c r="H86" s="105">
        <f t="shared" ref="H86" si="31">H87</f>
        <v>1965.7</v>
      </c>
      <c r="I86" s="38">
        <f t="shared" si="30"/>
        <v>0.80118198491950277</v>
      </c>
    </row>
    <row r="87" spans="1:9" ht="27" customHeight="1" x14ac:dyDescent="0.25">
      <c r="A87" s="37">
        <v>979</v>
      </c>
      <c r="B87" s="32" t="s">
        <v>166</v>
      </c>
      <c r="C87" s="32" t="s">
        <v>159</v>
      </c>
      <c r="D87" s="32" t="s">
        <v>179</v>
      </c>
      <c r="E87" s="32" t="s">
        <v>157</v>
      </c>
      <c r="F87" s="29" t="s">
        <v>150</v>
      </c>
      <c r="G87" s="105">
        <f>G88+G89</f>
        <v>2453.5</v>
      </c>
      <c r="H87" s="105">
        <f t="shared" ref="H87" si="32">H88+H89</f>
        <v>1965.7</v>
      </c>
      <c r="I87" s="38">
        <f t="shared" si="30"/>
        <v>0.80118198491950277</v>
      </c>
    </row>
    <row r="88" spans="1:9" ht="39.75" customHeight="1" x14ac:dyDescent="0.25">
      <c r="A88" s="37">
        <v>979</v>
      </c>
      <c r="B88" s="32" t="s">
        <v>166</v>
      </c>
      <c r="C88" s="32" t="s">
        <v>159</v>
      </c>
      <c r="D88" s="32" t="s">
        <v>179</v>
      </c>
      <c r="E88" s="32">
        <v>200</v>
      </c>
      <c r="F88" s="29" t="s">
        <v>184</v>
      </c>
      <c r="G88" s="105">
        <v>2393.5</v>
      </c>
      <c r="H88" s="105">
        <v>1913.8</v>
      </c>
      <c r="I88" s="38">
        <f t="shared" si="30"/>
        <v>0.79958220179653228</v>
      </c>
    </row>
    <row r="89" spans="1:9" ht="19.5" customHeight="1" x14ac:dyDescent="0.25">
      <c r="A89" s="37">
        <v>979</v>
      </c>
      <c r="B89" s="32" t="s">
        <v>166</v>
      </c>
      <c r="C89" s="32" t="s">
        <v>159</v>
      </c>
      <c r="D89" s="32" t="s">
        <v>179</v>
      </c>
      <c r="E89" s="32">
        <v>800</v>
      </c>
      <c r="F89" s="29" t="s">
        <v>139</v>
      </c>
      <c r="G89" s="105">
        <v>60</v>
      </c>
      <c r="H89" s="105">
        <v>51.9</v>
      </c>
      <c r="I89" s="38">
        <f t="shared" si="30"/>
        <v>0.86499999999999999</v>
      </c>
    </row>
    <row r="90" spans="1:9" ht="49.5" customHeight="1" x14ac:dyDescent="0.25">
      <c r="A90" s="37">
        <v>979</v>
      </c>
      <c r="B90" s="32" t="s">
        <v>166</v>
      </c>
      <c r="C90" s="32" t="s">
        <v>159</v>
      </c>
      <c r="D90" s="32" t="s">
        <v>221</v>
      </c>
      <c r="E90" s="32" t="s">
        <v>157</v>
      </c>
      <c r="F90" s="75" t="s">
        <v>219</v>
      </c>
      <c r="G90" s="105">
        <f>G91</f>
        <v>229.5</v>
      </c>
      <c r="H90" s="105">
        <f t="shared" ref="H90:H91" si="33">H91</f>
        <v>229.5</v>
      </c>
      <c r="I90" s="38">
        <f t="shared" si="30"/>
        <v>1</v>
      </c>
    </row>
    <row r="91" spans="1:9" ht="42" customHeight="1" x14ac:dyDescent="0.25">
      <c r="A91" s="37">
        <v>979</v>
      </c>
      <c r="B91" s="32" t="s">
        <v>166</v>
      </c>
      <c r="C91" s="32" t="s">
        <v>159</v>
      </c>
      <c r="D91" s="32" t="s">
        <v>222</v>
      </c>
      <c r="E91" s="32" t="s">
        <v>157</v>
      </c>
      <c r="F91" s="76" t="s">
        <v>220</v>
      </c>
      <c r="G91" s="155">
        <f>G92</f>
        <v>229.5</v>
      </c>
      <c r="H91" s="105">
        <f t="shared" si="33"/>
        <v>229.5</v>
      </c>
      <c r="I91" s="38">
        <f t="shared" si="30"/>
        <v>1</v>
      </c>
    </row>
    <row r="92" spans="1:9" ht="38.25" customHeight="1" x14ac:dyDescent="0.25">
      <c r="A92" s="37">
        <v>979</v>
      </c>
      <c r="B92" s="32" t="s">
        <v>166</v>
      </c>
      <c r="C92" s="32" t="s">
        <v>159</v>
      </c>
      <c r="D92" s="32" t="s">
        <v>222</v>
      </c>
      <c r="E92" s="32">
        <v>200</v>
      </c>
      <c r="F92" s="29" t="s">
        <v>184</v>
      </c>
      <c r="G92" s="155">
        <v>229.5</v>
      </c>
      <c r="H92" s="105">
        <v>229.5</v>
      </c>
      <c r="I92" s="38">
        <f t="shared" si="30"/>
        <v>1</v>
      </c>
    </row>
    <row r="93" spans="1:9" ht="38.25" customHeight="1" x14ac:dyDescent="0.25">
      <c r="A93" s="37">
        <v>979</v>
      </c>
      <c r="B93" s="32" t="s">
        <v>166</v>
      </c>
      <c r="C93" s="32" t="s">
        <v>159</v>
      </c>
      <c r="D93" s="143" t="s">
        <v>308</v>
      </c>
      <c r="E93" s="32" t="s">
        <v>157</v>
      </c>
      <c r="F93" s="160" t="s">
        <v>310</v>
      </c>
      <c r="G93" s="155">
        <f>G94</f>
        <v>1083.9000000000001</v>
      </c>
      <c r="H93" s="105">
        <f>H94</f>
        <v>823.7</v>
      </c>
      <c r="I93" s="38">
        <f t="shared" si="30"/>
        <v>0.75994095396254269</v>
      </c>
    </row>
    <row r="94" spans="1:9" ht="38.25" customHeight="1" x14ac:dyDescent="0.25">
      <c r="A94" s="37">
        <v>979</v>
      </c>
      <c r="B94" s="32" t="s">
        <v>166</v>
      </c>
      <c r="C94" s="32" t="s">
        <v>159</v>
      </c>
      <c r="D94" s="143" t="s">
        <v>308</v>
      </c>
      <c r="E94" s="32" t="s">
        <v>183</v>
      </c>
      <c r="F94" s="160" t="s">
        <v>290</v>
      </c>
      <c r="G94" s="155">
        <v>1083.9000000000001</v>
      </c>
      <c r="H94" s="105">
        <v>823.7</v>
      </c>
      <c r="I94" s="38">
        <f t="shared" si="30"/>
        <v>0.75994095396254269</v>
      </c>
    </row>
    <row r="95" spans="1:9" ht="38.25" customHeight="1" x14ac:dyDescent="0.25">
      <c r="A95" s="37">
        <v>979</v>
      </c>
      <c r="B95" s="32" t="s">
        <v>166</v>
      </c>
      <c r="C95" s="32" t="s">
        <v>159</v>
      </c>
      <c r="D95" s="32" t="s">
        <v>309</v>
      </c>
      <c r="E95" s="32" t="s">
        <v>157</v>
      </c>
      <c r="F95" s="160" t="s">
        <v>310</v>
      </c>
      <c r="G95" s="155">
        <f>G96</f>
        <v>720</v>
      </c>
      <c r="H95" s="105">
        <f>H96</f>
        <v>547.20000000000005</v>
      </c>
      <c r="I95" s="38">
        <f t="shared" si="30"/>
        <v>0.76</v>
      </c>
    </row>
    <row r="96" spans="1:9" ht="38.25" customHeight="1" x14ac:dyDescent="0.25">
      <c r="A96" s="37">
        <v>979</v>
      </c>
      <c r="B96" s="32" t="s">
        <v>166</v>
      </c>
      <c r="C96" s="32" t="s">
        <v>159</v>
      </c>
      <c r="D96" s="32" t="s">
        <v>309</v>
      </c>
      <c r="E96" s="32" t="s">
        <v>183</v>
      </c>
      <c r="F96" s="160" t="s">
        <v>290</v>
      </c>
      <c r="G96" s="155">
        <v>720</v>
      </c>
      <c r="H96" s="105">
        <v>547.20000000000005</v>
      </c>
      <c r="I96" s="38">
        <f t="shared" si="30"/>
        <v>0.76</v>
      </c>
    </row>
    <row r="97" spans="1:9" ht="19.5" customHeight="1" x14ac:dyDescent="0.25">
      <c r="A97" s="146">
        <v>979</v>
      </c>
      <c r="B97" s="147" t="s">
        <v>166</v>
      </c>
      <c r="C97" s="147" t="s">
        <v>165</v>
      </c>
      <c r="D97" s="147" t="s">
        <v>158</v>
      </c>
      <c r="E97" s="147" t="s">
        <v>157</v>
      </c>
      <c r="F97" s="149" t="s">
        <v>98</v>
      </c>
      <c r="G97" s="163">
        <f>G98+G104</f>
        <v>1534.2</v>
      </c>
      <c r="H97" s="163">
        <f t="shared" ref="H97:I97" si="34">H98+H104</f>
        <v>1266.2</v>
      </c>
      <c r="I97" s="163">
        <f t="shared" si="34"/>
        <v>1.2534818941504178</v>
      </c>
    </row>
    <row r="98" spans="1:9" ht="74.25" customHeight="1" x14ac:dyDescent="0.25">
      <c r="A98" s="37">
        <v>979</v>
      </c>
      <c r="B98" s="32" t="s">
        <v>166</v>
      </c>
      <c r="C98" s="32" t="s">
        <v>165</v>
      </c>
      <c r="D98" s="32" t="s">
        <v>176</v>
      </c>
      <c r="E98" s="32" t="s">
        <v>157</v>
      </c>
      <c r="F98" s="29" t="s">
        <v>198</v>
      </c>
      <c r="G98" s="155">
        <f>G99</f>
        <v>359</v>
      </c>
      <c r="H98" s="105">
        <f t="shared" ref="H98" si="35">H99</f>
        <v>91</v>
      </c>
      <c r="I98" s="38">
        <f t="shared" si="30"/>
        <v>0.25348189415041783</v>
      </c>
    </row>
    <row r="99" spans="1:9" ht="29.25" customHeight="1" x14ac:dyDescent="0.25">
      <c r="A99" s="37">
        <v>979</v>
      </c>
      <c r="B99" s="32" t="s">
        <v>166</v>
      </c>
      <c r="C99" s="32" t="s">
        <v>165</v>
      </c>
      <c r="D99" s="32" t="s">
        <v>177</v>
      </c>
      <c r="E99" s="32" t="s">
        <v>157</v>
      </c>
      <c r="F99" s="29" t="s">
        <v>147</v>
      </c>
      <c r="G99" s="105">
        <f>G100+G102</f>
        <v>359</v>
      </c>
      <c r="H99" s="105">
        <f t="shared" ref="H99" si="36">H100+H102</f>
        <v>91</v>
      </c>
      <c r="I99" s="38">
        <f t="shared" si="30"/>
        <v>0.25348189415041783</v>
      </c>
    </row>
    <row r="100" spans="1:9" ht="19.5" customHeight="1" x14ac:dyDescent="0.25">
      <c r="A100" s="37">
        <v>979</v>
      </c>
      <c r="B100" s="32" t="s">
        <v>166</v>
      </c>
      <c r="C100" s="32" t="s">
        <v>165</v>
      </c>
      <c r="D100" s="32" t="s">
        <v>180</v>
      </c>
      <c r="E100" s="32" t="s">
        <v>157</v>
      </c>
      <c r="F100" s="29" t="s">
        <v>151</v>
      </c>
      <c r="G100" s="155">
        <v>191</v>
      </c>
      <c r="H100" s="105">
        <f>H101</f>
        <v>91</v>
      </c>
      <c r="I100" s="38">
        <f t="shared" si="30"/>
        <v>0.47643979057591623</v>
      </c>
    </row>
    <row r="101" spans="1:9" ht="40.5" customHeight="1" x14ac:dyDescent="0.25">
      <c r="A101" s="37">
        <v>979</v>
      </c>
      <c r="B101" s="32" t="s">
        <v>166</v>
      </c>
      <c r="C101" s="32" t="s">
        <v>165</v>
      </c>
      <c r="D101" s="32" t="s">
        <v>180</v>
      </c>
      <c r="E101" s="32">
        <v>200</v>
      </c>
      <c r="F101" s="29" t="s">
        <v>184</v>
      </c>
      <c r="G101" s="155">
        <v>91</v>
      </c>
      <c r="H101" s="105">
        <v>91</v>
      </c>
      <c r="I101" s="38">
        <f t="shared" si="30"/>
        <v>1</v>
      </c>
    </row>
    <row r="102" spans="1:9" ht="27.75" customHeight="1" x14ac:dyDescent="0.25">
      <c r="A102" s="119" t="s">
        <v>261</v>
      </c>
      <c r="B102" s="119" t="s">
        <v>166</v>
      </c>
      <c r="C102" s="119" t="s">
        <v>165</v>
      </c>
      <c r="D102" s="135" t="s">
        <v>311</v>
      </c>
      <c r="E102" s="119" t="s">
        <v>157</v>
      </c>
      <c r="F102" s="156" t="s">
        <v>312</v>
      </c>
      <c r="G102" s="155">
        <f>G103</f>
        <v>168</v>
      </c>
      <c r="H102" s="105">
        <f>H103</f>
        <v>0</v>
      </c>
      <c r="I102" s="38">
        <f t="shared" si="30"/>
        <v>0</v>
      </c>
    </row>
    <row r="103" spans="1:9" ht="40.5" customHeight="1" x14ac:dyDescent="0.25">
      <c r="A103" s="135" t="s">
        <v>261</v>
      </c>
      <c r="B103" s="135" t="s">
        <v>166</v>
      </c>
      <c r="C103" s="135" t="s">
        <v>165</v>
      </c>
      <c r="D103" s="135" t="s">
        <v>311</v>
      </c>
      <c r="E103" s="32">
        <v>200</v>
      </c>
      <c r="F103" s="156" t="s">
        <v>290</v>
      </c>
      <c r="G103" s="155">
        <v>168</v>
      </c>
      <c r="H103" s="105">
        <v>0</v>
      </c>
      <c r="I103" s="38">
        <f t="shared" si="30"/>
        <v>0</v>
      </c>
    </row>
    <row r="104" spans="1:9" ht="40.5" customHeight="1" x14ac:dyDescent="0.25">
      <c r="A104" s="153" t="s">
        <v>261</v>
      </c>
      <c r="B104" s="153" t="s">
        <v>166</v>
      </c>
      <c r="C104" s="153" t="s">
        <v>165</v>
      </c>
      <c r="D104" s="152" t="s">
        <v>317</v>
      </c>
      <c r="E104" s="154" t="s">
        <v>157</v>
      </c>
      <c r="F104" s="161" t="s">
        <v>318</v>
      </c>
      <c r="G104" s="155">
        <f>G105</f>
        <v>1175.2</v>
      </c>
      <c r="H104" s="155">
        <f t="shared" ref="H104:I104" si="37">H105</f>
        <v>1175.2</v>
      </c>
      <c r="I104" s="155">
        <f t="shared" si="37"/>
        <v>1</v>
      </c>
    </row>
    <row r="105" spans="1:9" ht="40.5" customHeight="1" x14ac:dyDescent="0.25">
      <c r="A105" s="153" t="s">
        <v>261</v>
      </c>
      <c r="B105" s="153" t="s">
        <v>166</v>
      </c>
      <c r="C105" s="153" t="s">
        <v>165</v>
      </c>
      <c r="D105" s="152" t="s">
        <v>316</v>
      </c>
      <c r="E105" s="154" t="s">
        <v>157</v>
      </c>
      <c r="F105" s="162" t="s">
        <v>319</v>
      </c>
      <c r="G105" s="155">
        <f>G106+G108</f>
        <v>1175.2</v>
      </c>
      <c r="H105" s="155">
        <f t="shared" ref="H105" si="38">H106+H108</f>
        <v>1175.2</v>
      </c>
      <c r="I105" s="38">
        <f t="shared" si="30"/>
        <v>1</v>
      </c>
    </row>
    <row r="106" spans="1:9" ht="48.75" customHeight="1" x14ac:dyDescent="0.25">
      <c r="A106" s="153" t="s">
        <v>261</v>
      </c>
      <c r="B106" s="153" t="s">
        <v>166</v>
      </c>
      <c r="C106" s="153" t="s">
        <v>165</v>
      </c>
      <c r="D106" s="152" t="s">
        <v>313</v>
      </c>
      <c r="E106" s="154" t="s">
        <v>157</v>
      </c>
      <c r="F106" s="160" t="s">
        <v>315</v>
      </c>
      <c r="G106" s="155">
        <f>G107</f>
        <v>755.2</v>
      </c>
      <c r="H106" s="105">
        <f>H107</f>
        <v>755.2</v>
      </c>
      <c r="I106" s="38">
        <f t="shared" si="30"/>
        <v>1</v>
      </c>
    </row>
    <row r="107" spans="1:9" ht="40.5" customHeight="1" x14ac:dyDescent="0.25">
      <c r="A107" s="135" t="s">
        <v>261</v>
      </c>
      <c r="B107" s="135" t="s">
        <v>166</v>
      </c>
      <c r="C107" s="135" t="s">
        <v>165</v>
      </c>
      <c r="D107" s="152" t="s">
        <v>313</v>
      </c>
      <c r="E107" s="32" t="s">
        <v>183</v>
      </c>
      <c r="F107" s="156" t="s">
        <v>290</v>
      </c>
      <c r="G107" s="155">
        <v>755.2</v>
      </c>
      <c r="H107" s="105">
        <v>755.2</v>
      </c>
      <c r="I107" s="38">
        <f t="shared" si="30"/>
        <v>1</v>
      </c>
    </row>
    <row r="108" spans="1:9" ht="52.5" customHeight="1" x14ac:dyDescent="0.25">
      <c r="A108" s="135" t="s">
        <v>261</v>
      </c>
      <c r="B108" s="135" t="s">
        <v>166</v>
      </c>
      <c r="C108" s="135" t="s">
        <v>165</v>
      </c>
      <c r="D108" s="152" t="s">
        <v>314</v>
      </c>
      <c r="E108" s="32" t="s">
        <v>157</v>
      </c>
      <c r="F108" s="160" t="s">
        <v>315</v>
      </c>
      <c r="G108" s="155">
        <f>G109</f>
        <v>420</v>
      </c>
      <c r="H108" s="105">
        <f>H109</f>
        <v>420</v>
      </c>
      <c r="I108" s="38">
        <f t="shared" si="30"/>
        <v>1</v>
      </c>
    </row>
    <row r="109" spans="1:9" ht="40.5" customHeight="1" x14ac:dyDescent="0.25">
      <c r="A109" s="135" t="s">
        <v>261</v>
      </c>
      <c r="B109" s="135" t="s">
        <v>166</v>
      </c>
      <c r="C109" s="135" t="s">
        <v>165</v>
      </c>
      <c r="D109" s="152" t="s">
        <v>314</v>
      </c>
      <c r="E109" s="32" t="s">
        <v>183</v>
      </c>
      <c r="F109" s="156" t="s">
        <v>290</v>
      </c>
      <c r="G109" s="155">
        <v>420</v>
      </c>
      <c r="H109" s="105">
        <v>420</v>
      </c>
      <c r="I109" s="38">
        <f t="shared" si="30"/>
        <v>1</v>
      </c>
    </row>
    <row r="110" spans="1:9" s="164" customFormat="1" ht="19.5" customHeight="1" x14ac:dyDescent="0.2">
      <c r="A110" s="96" t="s">
        <v>261</v>
      </c>
      <c r="B110" s="96" t="s">
        <v>258</v>
      </c>
      <c r="C110" s="96" t="s">
        <v>101</v>
      </c>
      <c r="D110" s="96" t="s">
        <v>158</v>
      </c>
      <c r="E110" s="96" t="s">
        <v>157</v>
      </c>
      <c r="F110" s="97" t="s">
        <v>276</v>
      </c>
      <c r="G110" s="157">
        <f>G111</f>
        <v>6.1999999999999993</v>
      </c>
      <c r="H110" s="111">
        <f t="shared" ref="H110:H111" si="39">H111</f>
        <v>6.1999999999999993</v>
      </c>
      <c r="I110" s="150">
        <f t="shared" si="30"/>
        <v>1</v>
      </c>
    </row>
    <row r="111" spans="1:9" s="98" customFormat="1" ht="36" customHeight="1" x14ac:dyDescent="0.2">
      <c r="A111" s="151" t="s">
        <v>261</v>
      </c>
      <c r="B111" s="94" t="s">
        <v>258</v>
      </c>
      <c r="C111" s="94" t="s">
        <v>166</v>
      </c>
      <c r="D111" s="94" t="s">
        <v>158</v>
      </c>
      <c r="E111" s="94" t="s">
        <v>157</v>
      </c>
      <c r="F111" s="95" t="s">
        <v>277</v>
      </c>
      <c r="G111" s="158">
        <f>G112</f>
        <v>6.1999999999999993</v>
      </c>
      <c r="H111" s="112">
        <f t="shared" si="39"/>
        <v>6.1999999999999993</v>
      </c>
      <c r="I111" s="101">
        <f t="shared" si="30"/>
        <v>1</v>
      </c>
    </row>
    <row r="112" spans="1:9" ht="87.75" customHeight="1" x14ac:dyDescent="0.25">
      <c r="A112" s="79" t="s">
        <v>261</v>
      </c>
      <c r="B112" s="85" t="s">
        <v>258</v>
      </c>
      <c r="C112" s="85" t="s">
        <v>166</v>
      </c>
      <c r="D112" s="136" t="s">
        <v>162</v>
      </c>
      <c r="E112" s="85" t="s">
        <v>157</v>
      </c>
      <c r="F112" s="87" t="s">
        <v>262</v>
      </c>
      <c r="G112" s="159">
        <f>G114</f>
        <v>6.1999999999999993</v>
      </c>
      <c r="H112" s="113">
        <f t="shared" ref="H112" si="40">H114</f>
        <v>6.1999999999999993</v>
      </c>
      <c r="I112" s="38">
        <f t="shared" si="30"/>
        <v>1</v>
      </c>
    </row>
    <row r="113" spans="1:9" ht="19.5" customHeight="1" x14ac:dyDescent="0.25">
      <c r="A113" s="79" t="s">
        <v>261</v>
      </c>
      <c r="B113" s="85" t="s">
        <v>258</v>
      </c>
      <c r="C113" s="85" t="s">
        <v>166</v>
      </c>
      <c r="D113" s="136" t="s">
        <v>270</v>
      </c>
      <c r="E113" s="85" t="s">
        <v>157</v>
      </c>
      <c r="F113" s="87" t="s">
        <v>269</v>
      </c>
      <c r="G113" s="159">
        <f>G114</f>
        <v>6.1999999999999993</v>
      </c>
      <c r="H113" s="113">
        <f t="shared" ref="H113" si="41">H114</f>
        <v>6.1999999999999993</v>
      </c>
      <c r="I113" s="38">
        <f t="shared" si="30"/>
        <v>1</v>
      </c>
    </row>
    <row r="114" spans="1:9" ht="83.25" customHeight="1" x14ac:dyDescent="0.25">
      <c r="A114" s="79" t="s">
        <v>261</v>
      </c>
      <c r="B114" s="85" t="s">
        <v>258</v>
      </c>
      <c r="C114" s="85" t="s">
        <v>166</v>
      </c>
      <c r="D114" s="136" t="s">
        <v>279</v>
      </c>
      <c r="E114" s="85" t="s">
        <v>157</v>
      </c>
      <c r="F114" s="87" t="s">
        <v>278</v>
      </c>
      <c r="G114" s="159">
        <f>G115+G118</f>
        <v>6.1999999999999993</v>
      </c>
      <c r="H114" s="113">
        <f t="shared" ref="H114" si="42">H115+H118</f>
        <v>6.1999999999999993</v>
      </c>
      <c r="I114" s="38">
        <f t="shared" si="30"/>
        <v>1</v>
      </c>
    </row>
    <row r="115" spans="1:9" ht="75" customHeight="1" x14ac:dyDescent="0.25">
      <c r="A115" s="79" t="s">
        <v>261</v>
      </c>
      <c r="B115" s="85" t="s">
        <v>258</v>
      </c>
      <c r="C115" s="85" t="s">
        <v>166</v>
      </c>
      <c r="D115" s="136" t="s">
        <v>281</v>
      </c>
      <c r="E115" s="85" t="s">
        <v>157</v>
      </c>
      <c r="F115" s="87" t="s">
        <v>280</v>
      </c>
      <c r="G115" s="159">
        <f>G116</f>
        <v>6.1</v>
      </c>
      <c r="H115" s="113">
        <f t="shared" ref="H115:H116" si="43">H116</f>
        <v>6.1</v>
      </c>
      <c r="I115" s="38">
        <f t="shared" si="30"/>
        <v>1</v>
      </c>
    </row>
    <row r="116" spans="1:9" ht="53.25" customHeight="1" x14ac:dyDescent="0.25">
      <c r="A116" s="79" t="s">
        <v>261</v>
      </c>
      <c r="B116" s="85" t="s">
        <v>258</v>
      </c>
      <c r="C116" s="85" t="s">
        <v>166</v>
      </c>
      <c r="D116" s="136" t="s">
        <v>283</v>
      </c>
      <c r="E116" s="85" t="s">
        <v>157</v>
      </c>
      <c r="F116" s="87" t="s">
        <v>282</v>
      </c>
      <c r="G116" s="159">
        <f>G117</f>
        <v>6.1</v>
      </c>
      <c r="H116" s="113">
        <f t="shared" si="43"/>
        <v>6.1</v>
      </c>
      <c r="I116" s="38">
        <f t="shared" si="30"/>
        <v>1</v>
      </c>
    </row>
    <row r="117" spans="1:9" ht="42" customHeight="1" x14ac:dyDescent="0.25">
      <c r="A117" s="81" t="s">
        <v>261</v>
      </c>
      <c r="B117" s="86" t="s">
        <v>258</v>
      </c>
      <c r="C117" s="86" t="s">
        <v>166</v>
      </c>
      <c r="D117" s="88" t="s">
        <v>283</v>
      </c>
      <c r="E117" s="86" t="s">
        <v>183</v>
      </c>
      <c r="F117" s="87" t="s">
        <v>184</v>
      </c>
      <c r="G117" s="113">
        <v>6.1</v>
      </c>
      <c r="H117" s="105">
        <v>6.1</v>
      </c>
      <c r="I117" s="38">
        <f t="shared" si="30"/>
        <v>1</v>
      </c>
    </row>
    <row r="118" spans="1:9" ht="56.25" customHeight="1" x14ac:dyDescent="0.25">
      <c r="A118" s="79" t="s">
        <v>261</v>
      </c>
      <c r="B118" s="85" t="s">
        <v>258</v>
      </c>
      <c r="C118" s="85" t="s">
        <v>166</v>
      </c>
      <c r="D118" s="136" t="s">
        <v>284</v>
      </c>
      <c r="E118" s="85" t="s">
        <v>157</v>
      </c>
      <c r="F118" s="87" t="s">
        <v>282</v>
      </c>
      <c r="G118" s="113">
        <f>G119</f>
        <v>0.1</v>
      </c>
      <c r="H118" s="82">
        <f t="shared" ref="H118" si="44">H119</f>
        <v>0.1</v>
      </c>
      <c r="I118" s="38">
        <f t="shared" si="30"/>
        <v>1</v>
      </c>
    </row>
    <row r="119" spans="1:9" ht="36" customHeight="1" x14ac:dyDescent="0.25">
      <c r="A119" s="81" t="s">
        <v>261</v>
      </c>
      <c r="B119" s="88" t="s">
        <v>258</v>
      </c>
      <c r="C119" s="88" t="s">
        <v>166</v>
      </c>
      <c r="D119" s="88" t="s">
        <v>284</v>
      </c>
      <c r="E119" s="88" t="s">
        <v>183</v>
      </c>
      <c r="F119" s="87" t="s">
        <v>184</v>
      </c>
      <c r="G119" s="113">
        <v>0.1</v>
      </c>
      <c r="H119" s="166">
        <v>0.1</v>
      </c>
      <c r="I119" s="38">
        <f t="shared" si="30"/>
        <v>1</v>
      </c>
    </row>
    <row r="120" spans="1:9" s="60" customFormat="1" ht="19.5" customHeight="1" x14ac:dyDescent="0.25">
      <c r="A120" s="36">
        <v>979</v>
      </c>
      <c r="B120" s="24">
        <v>10</v>
      </c>
      <c r="C120" s="24" t="s">
        <v>101</v>
      </c>
      <c r="D120" s="24" t="s">
        <v>158</v>
      </c>
      <c r="E120" s="24" t="s">
        <v>157</v>
      </c>
      <c r="F120" s="25" t="s">
        <v>152</v>
      </c>
      <c r="G120" s="108">
        <f t="shared" ref="G120:H123" si="45">G121</f>
        <v>52.3</v>
      </c>
      <c r="H120" s="108">
        <f t="shared" si="45"/>
        <v>19.600000000000001</v>
      </c>
      <c r="I120" s="101">
        <f t="shared" si="30"/>
        <v>0.37476099426386239</v>
      </c>
    </row>
    <row r="121" spans="1:9" s="60" customFormat="1" ht="19.5" customHeight="1" x14ac:dyDescent="0.25">
      <c r="A121" s="36">
        <v>979</v>
      </c>
      <c r="B121" s="24">
        <v>10</v>
      </c>
      <c r="C121" s="24" t="s">
        <v>102</v>
      </c>
      <c r="D121" s="24" t="s">
        <v>158</v>
      </c>
      <c r="E121" s="24" t="s">
        <v>157</v>
      </c>
      <c r="F121" s="25" t="s">
        <v>153</v>
      </c>
      <c r="G121" s="108">
        <f t="shared" si="45"/>
        <v>52.3</v>
      </c>
      <c r="H121" s="108">
        <f t="shared" si="45"/>
        <v>19.600000000000001</v>
      </c>
      <c r="I121" s="101">
        <f t="shared" si="30"/>
        <v>0.37476099426386239</v>
      </c>
    </row>
    <row r="122" spans="1:9" ht="19.5" customHeight="1" x14ac:dyDescent="0.25">
      <c r="A122" s="37">
        <v>979</v>
      </c>
      <c r="B122" s="32">
        <v>10</v>
      </c>
      <c r="C122" s="32" t="s">
        <v>102</v>
      </c>
      <c r="D122" s="32" t="s">
        <v>181</v>
      </c>
      <c r="E122" s="32" t="s">
        <v>157</v>
      </c>
      <c r="F122" s="29" t="s">
        <v>154</v>
      </c>
      <c r="G122" s="105">
        <f t="shared" si="45"/>
        <v>52.3</v>
      </c>
      <c r="H122" s="105">
        <f t="shared" si="45"/>
        <v>19.600000000000001</v>
      </c>
      <c r="I122" s="38">
        <f t="shared" si="30"/>
        <v>0.37476099426386239</v>
      </c>
    </row>
    <row r="123" spans="1:9" ht="27" customHeight="1" x14ac:dyDescent="0.25">
      <c r="A123" s="37">
        <v>979</v>
      </c>
      <c r="B123" s="32">
        <v>10</v>
      </c>
      <c r="C123" s="32" t="s">
        <v>102</v>
      </c>
      <c r="D123" s="32" t="s">
        <v>182</v>
      </c>
      <c r="E123" s="32" t="s">
        <v>157</v>
      </c>
      <c r="F123" s="29" t="s">
        <v>155</v>
      </c>
      <c r="G123" s="105">
        <f t="shared" si="45"/>
        <v>52.3</v>
      </c>
      <c r="H123" s="105">
        <f t="shared" si="45"/>
        <v>19.600000000000001</v>
      </c>
      <c r="I123" s="38">
        <f t="shared" si="30"/>
        <v>0.37476099426386239</v>
      </c>
    </row>
    <row r="124" spans="1:9" ht="27" customHeight="1" thickBot="1" x14ac:dyDescent="0.3">
      <c r="A124" s="39">
        <v>979</v>
      </c>
      <c r="B124" s="40">
        <v>10</v>
      </c>
      <c r="C124" s="40" t="s">
        <v>102</v>
      </c>
      <c r="D124" s="40" t="s">
        <v>182</v>
      </c>
      <c r="E124" s="40">
        <v>300</v>
      </c>
      <c r="F124" s="41" t="s">
        <v>156</v>
      </c>
      <c r="G124" s="114">
        <v>52.3</v>
      </c>
      <c r="H124" s="114">
        <v>19.600000000000001</v>
      </c>
      <c r="I124" s="38">
        <f t="shared" si="30"/>
        <v>0.37476099426386239</v>
      </c>
    </row>
    <row r="125" spans="1:9" ht="19.5" customHeight="1" x14ac:dyDescent="0.25">
      <c r="A125" s="23"/>
    </row>
    <row r="126" spans="1:9" ht="19.5" customHeight="1" x14ac:dyDescent="0.3">
      <c r="A126" s="16"/>
    </row>
  </sheetData>
  <mergeCells count="14">
    <mergeCell ref="G1:I1"/>
    <mergeCell ref="I11:I12"/>
    <mergeCell ref="A7:I7"/>
    <mergeCell ref="A8:I8"/>
    <mergeCell ref="A9:I9"/>
    <mergeCell ref="G11:G12"/>
    <mergeCell ref="H11:H12"/>
    <mergeCell ref="A11:A12"/>
    <mergeCell ref="B11:B12"/>
    <mergeCell ref="C11:C12"/>
    <mergeCell ref="D11:D12"/>
    <mergeCell ref="E11:E12"/>
    <mergeCell ref="F11:F12"/>
    <mergeCell ref="F2:I5"/>
  </mergeCells>
  <pageMargins left="0.31496062992125984" right="0" top="0.35433070866141736" bottom="0.15748031496062992" header="0.31496062992125984" footer="0.31496062992125984"/>
  <pageSetup paperSize="9" scale="89" fitToHeight="6" orientation="portrait" r:id="rId1"/>
  <rowBreaks count="2" manualBreakCount="2">
    <brk id="70" max="8" man="1"/>
    <brk id="9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abSelected="1" workbookViewId="0">
      <selection activeCell="C2" sqref="C2:E4"/>
    </sheetView>
  </sheetViews>
  <sheetFormatPr defaultRowHeight="15" x14ac:dyDescent="0.25"/>
  <cols>
    <col min="1" max="1" width="42.7109375" customWidth="1"/>
    <col min="2" max="2" width="30.28515625" customWidth="1"/>
    <col min="3" max="3" width="12.42578125" customWidth="1"/>
    <col min="4" max="4" width="11.5703125" customWidth="1"/>
    <col min="5" max="5" width="13.7109375" customWidth="1"/>
  </cols>
  <sheetData>
    <row r="1" spans="1:5" ht="15.75" customHeight="1" x14ac:dyDescent="0.25">
      <c r="A1" s="171"/>
      <c r="B1" s="172"/>
      <c r="C1" s="173" t="s">
        <v>205</v>
      </c>
      <c r="D1" s="173"/>
      <c r="E1" s="173"/>
    </row>
    <row r="2" spans="1:5" ht="15.75" customHeight="1" x14ac:dyDescent="0.25">
      <c r="A2" s="171"/>
      <c r="B2" s="172"/>
      <c r="C2" s="174" t="s">
        <v>330</v>
      </c>
      <c r="D2" s="174"/>
      <c r="E2" s="174"/>
    </row>
    <row r="3" spans="1:5" ht="31.5" customHeight="1" x14ac:dyDescent="0.25">
      <c r="A3" s="171"/>
      <c r="B3" s="172"/>
      <c r="C3" s="174"/>
      <c r="D3" s="174"/>
      <c r="E3" s="174"/>
    </row>
    <row r="4" spans="1:5" ht="27" customHeight="1" x14ac:dyDescent="0.25">
      <c r="A4" s="171"/>
      <c r="B4" s="172"/>
      <c r="C4" s="174"/>
      <c r="D4" s="174"/>
      <c r="E4" s="174"/>
    </row>
    <row r="5" spans="1:5" ht="27" customHeight="1" x14ac:dyDescent="0.25">
      <c r="A5" s="61"/>
      <c r="B5" s="62"/>
      <c r="C5" s="72"/>
      <c r="D5" s="72"/>
      <c r="E5" s="72"/>
    </row>
    <row r="6" spans="1:5" ht="18.75" customHeight="1" x14ac:dyDescent="0.25">
      <c r="A6" s="167" t="s">
        <v>103</v>
      </c>
      <c r="B6" s="167"/>
      <c r="C6" s="167"/>
      <c r="D6" s="167"/>
      <c r="E6" s="167"/>
    </row>
    <row r="7" spans="1:5" ht="36.75" customHeight="1" x14ac:dyDescent="0.25">
      <c r="A7" s="167" t="s">
        <v>204</v>
      </c>
      <c r="B7" s="167"/>
      <c r="C7" s="167"/>
      <c r="D7" s="167"/>
      <c r="E7" s="167"/>
    </row>
    <row r="8" spans="1:5" ht="15.75" x14ac:dyDescent="0.25">
      <c r="A8" s="183" t="s">
        <v>328</v>
      </c>
      <c r="B8" s="183"/>
      <c r="C8" s="183"/>
      <c r="D8" s="183"/>
      <c r="E8" s="183"/>
    </row>
    <row r="9" spans="1:5" ht="16.5" thickBot="1" x14ac:dyDescent="0.3">
      <c r="A9" s="66"/>
      <c r="B9" s="66"/>
      <c r="C9" s="66"/>
      <c r="D9" s="66"/>
      <c r="E9" s="66"/>
    </row>
    <row r="10" spans="1:5" ht="15.75" x14ac:dyDescent="0.25">
      <c r="A10" s="169" t="s">
        <v>104</v>
      </c>
      <c r="B10" s="3" t="s">
        <v>3</v>
      </c>
      <c r="C10" s="169" t="s">
        <v>83</v>
      </c>
      <c r="D10" s="169" t="s">
        <v>105</v>
      </c>
      <c r="E10" s="5" t="s">
        <v>84</v>
      </c>
    </row>
    <row r="11" spans="1:5" ht="16.5" thickBot="1" x14ac:dyDescent="0.3">
      <c r="A11" s="193"/>
      <c r="B11" s="4" t="s">
        <v>4</v>
      </c>
      <c r="C11" s="193"/>
      <c r="D11" s="193"/>
      <c r="E11" s="6" t="s">
        <v>85</v>
      </c>
    </row>
    <row r="12" spans="1:5" ht="33.75" customHeight="1" thickBot="1" x14ac:dyDescent="0.3">
      <c r="A12" s="17" t="s">
        <v>106</v>
      </c>
      <c r="B12" s="18" t="s">
        <v>107</v>
      </c>
      <c r="C12" s="58">
        <f>C13</f>
        <v>-298</v>
      </c>
      <c r="D12" s="58">
        <f>D13</f>
        <v>56.799999999999272</v>
      </c>
      <c r="E12" s="47">
        <f t="shared" ref="E12:E20" si="0">D12/C12*100%</f>
        <v>-0.19060402684563515</v>
      </c>
    </row>
    <row r="13" spans="1:5" ht="30" customHeight="1" thickBot="1" x14ac:dyDescent="0.3">
      <c r="A13" s="19" t="s">
        <v>108</v>
      </c>
      <c r="B13" s="20" t="s">
        <v>109</v>
      </c>
      <c r="C13" s="58">
        <f>-C19-C15</f>
        <v>-298</v>
      </c>
      <c r="D13" s="58">
        <f>-D19-D15</f>
        <v>56.799999999999272</v>
      </c>
      <c r="E13" s="47">
        <f t="shared" si="0"/>
        <v>-0.19060402684563515</v>
      </c>
    </row>
    <row r="14" spans="1:5" ht="30" customHeight="1" thickBot="1" x14ac:dyDescent="0.3">
      <c r="A14" s="17" t="s">
        <v>110</v>
      </c>
      <c r="B14" s="18" t="s">
        <v>111</v>
      </c>
      <c r="C14" s="58">
        <f t="shared" ref="C14:D15" si="1">C15</f>
        <v>-11252.6</v>
      </c>
      <c r="D14" s="58">
        <f t="shared" si="1"/>
        <v>-8813.4</v>
      </c>
      <c r="E14" s="47">
        <f t="shared" si="0"/>
        <v>0.78323231964168272</v>
      </c>
    </row>
    <row r="15" spans="1:5" ht="30" customHeight="1" thickBot="1" x14ac:dyDescent="0.3">
      <c r="A15" s="17" t="s">
        <v>112</v>
      </c>
      <c r="B15" s="18" t="s">
        <v>113</v>
      </c>
      <c r="C15" s="58">
        <f t="shared" si="1"/>
        <v>-11252.6</v>
      </c>
      <c r="D15" s="58">
        <f t="shared" si="1"/>
        <v>-8813.4</v>
      </c>
      <c r="E15" s="47">
        <f t="shared" si="0"/>
        <v>0.78323231964168272</v>
      </c>
    </row>
    <row r="16" spans="1:5" ht="30" customHeight="1" thickBot="1" x14ac:dyDescent="0.3">
      <c r="A16" s="17" t="s">
        <v>114</v>
      </c>
      <c r="B16" s="18" t="s">
        <v>115</v>
      </c>
      <c r="C16" s="58">
        <f>C17</f>
        <v>-11252.6</v>
      </c>
      <c r="D16" s="58">
        <f>D17</f>
        <v>-8813.4</v>
      </c>
      <c r="E16" s="47">
        <f t="shared" si="0"/>
        <v>0.78323231964168272</v>
      </c>
    </row>
    <row r="17" spans="1:5" ht="30" customHeight="1" thickBot="1" x14ac:dyDescent="0.3">
      <c r="A17" s="19" t="s">
        <v>116</v>
      </c>
      <c r="B17" s="20" t="s">
        <v>117</v>
      </c>
      <c r="C17" s="141">
        <v>-11252.6</v>
      </c>
      <c r="D17" s="59">
        <v>-8813.4</v>
      </c>
      <c r="E17" s="48">
        <f t="shared" si="0"/>
        <v>0.78323231964168272</v>
      </c>
    </row>
    <row r="18" spans="1:5" ht="30" customHeight="1" thickBot="1" x14ac:dyDescent="0.3">
      <c r="A18" s="17" t="s">
        <v>118</v>
      </c>
      <c r="B18" s="18" t="s">
        <v>119</v>
      </c>
      <c r="C18" s="58">
        <f t="shared" ref="C18:D20" si="2">C19</f>
        <v>11550.6</v>
      </c>
      <c r="D18" s="58">
        <f t="shared" si="2"/>
        <v>8756.6</v>
      </c>
      <c r="E18" s="47">
        <f t="shared" si="0"/>
        <v>0.75810780392360566</v>
      </c>
    </row>
    <row r="19" spans="1:5" ht="30" customHeight="1" thickBot="1" x14ac:dyDescent="0.3">
      <c r="A19" s="17" t="s">
        <v>120</v>
      </c>
      <c r="B19" s="18" t="s">
        <v>121</v>
      </c>
      <c r="C19" s="58">
        <f t="shared" si="2"/>
        <v>11550.6</v>
      </c>
      <c r="D19" s="58">
        <f t="shared" si="2"/>
        <v>8756.6</v>
      </c>
      <c r="E19" s="47">
        <f t="shared" si="0"/>
        <v>0.75810780392360566</v>
      </c>
    </row>
    <row r="20" spans="1:5" ht="30" customHeight="1" thickBot="1" x14ac:dyDescent="0.3">
      <c r="A20" s="17" t="s">
        <v>122</v>
      </c>
      <c r="B20" s="18" t="s">
        <v>123</v>
      </c>
      <c r="C20" s="58">
        <f t="shared" si="2"/>
        <v>11550.6</v>
      </c>
      <c r="D20" s="58">
        <f t="shared" si="2"/>
        <v>8756.6</v>
      </c>
      <c r="E20" s="47">
        <f t="shared" si="0"/>
        <v>0.75810780392360566</v>
      </c>
    </row>
    <row r="21" spans="1:5" ht="30" customHeight="1" thickBot="1" x14ac:dyDescent="0.3">
      <c r="A21" s="19" t="s">
        <v>124</v>
      </c>
      <c r="B21" s="20" t="s">
        <v>125</v>
      </c>
      <c r="C21" s="59">
        <v>11550.6</v>
      </c>
      <c r="D21" s="59">
        <v>8756.6</v>
      </c>
      <c r="E21" s="48">
        <f t="shared" ref="E21" si="3">D21/C21*100%</f>
        <v>0.75810780392360566</v>
      </c>
    </row>
    <row r="22" spans="1:5" ht="18.75" x14ac:dyDescent="0.3">
      <c r="A22" s="21"/>
    </row>
  </sheetData>
  <mergeCells count="10">
    <mergeCell ref="A7:E7"/>
    <mergeCell ref="A8:E8"/>
    <mergeCell ref="A10:A11"/>
    <mergeCell ref="C10:C11"/>
    <mergeCell ref="D10:D11"/>
    <mergeCell ref="A1:A4"/>
    <mergeCell ref="B1:B4"/>
    <mergeCell ref="C1:E1"/>
    <mergeCell ref="C2:E4"/>
    <mergeCell ref="A6:E6"/>
  </mergeCells>
  <pageMargins left="0.51181102362204722" right="0.31496062992125984" top="0.74803149606299213" bottom="0.74803149606299213" header="0.31496062992125984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1</vt:lpstr>
      <vt:lpstr>прил 2</vt:lpstr>
      <vt:lpstr>прил3</vt:lpstr>
      <vt:lpstr>прил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USER</cp:lastModifiedBy>
  <cp:lastPrinted>2025-06-03T09:31:51Z</cp:lastPrinted>
  <dcterms:created xsi:type="dcterms:W3CDTF">2019-11-15T17:03:02Z</dcterms:created>
  <dcterms:modified xsi:type="dcterms:W3CDTF">2025-10-22T15:10:07Z</dcterms:modified>
</cp:coreProperties>
</file>